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AN\Documents\1 UMW\TRAINING\2020 Training and Forms\"/>
    </mc:Choice>
  </mc:AlternateContent>
  <bookViews>
    <workbookView xWindow="0" yWindow="0" windowWidth="20490" windowHeight="6810" tabRatio="892" firstSheet="3" activeTab="3"/>
  </bookViews>
  <sheets>
    <sheet name="18-1 ALERT" sheetId="33" r:id="rId1"/>
    <sheet name="18-2 OFFICER LISTING" sheetId="23" r:id="rId2"/>
    <sheet name="18-3 DECEASED MEMBERS " sheetId="32" r:id="rId3"/>
    <sheet name="18-5 Pledge Card sample" sheetId="35" r:id="rId4"/>
    <sheet name="18-6 Mission Giving" sheetId="36" r:id="rId5"/>
    <sheet name="18-9 REMIT TREASURER" sheetId="49" r:id="rId6"/>
    <sheet name="18-10 AGENCY ADDRESSES" sheetId="51" r:id="rId7"/>
    <sheet name="18-11 Consolidated Pres Rpt" sheetId="52" r:id="rId8"/>
    <sheet name="18-12 Mission Today Unit" sheetId="25" r:id="rId9"/>
    <sheet name="18-13 Charter Racial Justice" sheetId="24" r:id="rId10"/>
    <sheet name="18-14 Ind Reading Prog. Form" sheetId="19" r:id="rId11"/>
    <sheet name="18-15 Talent Bank" sheetId="47" r:id="rId12"/>
    <sheet name="18-16 Scholarship" sheetId="50" r:id="rId13"/>
  </sheets>
  <definedNames>
    <definedName name="_xlnm.Print_Area" localSheetId="0">'18-1 ALERT'!$A$1:$G$35</definedName>
    <definedName name="_xlnm.Print_Area" localSheetId="6">'18-10 AGENCY ADDRESSES'!$A$1:$A$23</definedName>
    <definedName name="_xlnm.Print_Area" localSheetId="7">'18-11 Consolidated Pres Rpt'!$A$1:$I$133</definedName>
    <definedName name="_xlnm.Print_Area" localSheetId="8">'18-12 Mission Today Unit'!$A$1:$G$54</definedName>
    <definedName name="_xlnm.Print_Area" localSheetId="9">'18-13 Charter Racial Justice'!$A$1:$G$36</definedName>
    <definedName name="_xlnm.Print_Area" localSheetId="10">'18-14 Ind Reading Prog. Form'!$A$1:$N$43</definedName>
    <definedName name="_xlnm.Print_Area" localSheetId="11">'18-15 Talent Bank'!$A$1:$I$81</definedName>
    <definedName name="_xlnm.Print_Area" localSheetId="12">'18-16 Scholarship'!$A$1:$D$77</definedName>
    <definedName name="_xlnm.Print_Area" localSheetId="1">'18-2 OFFICER LISTING'!$A$1:$D$38</definedName>
    <definedName name="_xlnm.Print_Area" localSheetId="2">'18-3 DECEASED MEMBERS '!$A$1:$C$24</definedName>
    <definedName name="_xlnm.Print_Area" localSheetId="3">'18-5 Pledge Card sample'!$A$1:$B$23</definedName>
    <definedName name="_xlnm.Print_Area" localSheetId="4">'18-6 Mission Giving'!$A$1:$O$20</definedName>
    <definedName name="_xlnm.Print_Area" localSheetId="5">'18-9 REMIT TREASURER'!$A$1:$F$48</definedName>
    <definedName name="_xlnm.Print_Titles" localSheetId="8">'18-12 Mission Today Unit'!$9:$9</definedName>
  </definedNames>
  <calcPr calcId="152511"/>
</workbook>
</file>

<file path=xl/calcChain.xml><?xml version="1.0" encoding="utf-8"?>
<calcChain xmlns="http://schemas.openxmlformats.org/spreadsheetml/2006/main">
  <c r="A75" i="50" l="1"/>
  <c r="B7" i="19"/>
  <c r="I9" i="19"/>
  <c r="B5" i="19"/>
  <c r="A29" i="24"/>
  <c r="A21" i="24"/>
  <c r="A12" i="24"/>
  <c r="B3" i="24"/>
  <c r="D54" i="25"/>
  <c r="A53" i="25"/>
  <c r="A52" i="25"/>
  <c r="A30" i="25"/>
  <c r="H99" i="52"/>
  <c r="B99" i="52"/>
  <c r="E94" i="52"/>
  <c r="F94" i="52"/>
  <c r="G94" i="52"/>
  <c r="H94" i="52"/>
  <c r="I94" i="52"/>
  <c r="D94" i="52"/>
  <c r="H48" i="52"/>
  <c r="C48" i="52"/>
  <c r="E38" i="52"/>
  <c r="A39" i="49"/>
  <c r="B12" i="35"/>
  <c r="F19" i="49" l="1"/>
  <c r="C40" i="49"/>
  <c r="C39" i="49"/>
  <c r="A40" i="49"/>
  <c r="F41" i="49" l="1"/>
  <c r="F42" i="49"/>
  <c r="F34" i="49"/>
  <c r="F35" i="49" s="1"/>
  <c r="F18" i="49"/>
  <c r="F17" i="49"/>
  <c r="F16" i="49"/>
  <c r="F15" i="49"/>
  <c r="F12" i="49"/>
  <c r="F11" i="49"/>
  <c r="F10" i="49"/>
  <c r="F13" i="49" s="1"/>
  <c r="F7" i="49"/>
  <c r="F28" i="33" l="1"/>
  <c r="E19" i="49" l="1"/>
  <c r="F22" i="49" s="1"/>
  <c r="F36" i="49" l="1"/>
</calcChain>
</file>

<file path=xl/sharedStrings.xml><?xml version="1.0" encoding="utf-8"?>
<sst xmlns="http://schemas.openxmlformats.org/spreadsheetml/2006/main" count="634" uniqueCount="507">
  <si>
    <t>Spiritual Growth</t>
  </si>
  <si>
    <t>LOCAL UNIT</t>
  </si>
  <si>
    <t>PRINT NAME</t>
  </si>
  <si>
    <t>DISTRICT</t>
  </si>
  <si>
    <t>CONFERENCE</t>
  </si>
  <si>
    <t>PLAN CHOSEN:</t>
  </si>
  <si>
    <t>I</t>
  </si>
  <si>
    <t>II</t>
  </si>
  <si>
    <t>III</t>
  </si>
  <si>
    <t>IV</t>
  </si>
  <si>
    <t>ALABAMA-WEST FLORIDA CONFERENCE</t>
  </si>
  <si>
    <t>Education for Mission</t>
  </si>
  <si>
    <t>Social Action</t>
  </si>
  <si>
    <t>Nurturing for Community</t>
  </si>
  <si>
    <t>READING PROGRAM PLANS</t>
  </si>
  <si>
    <t>PLAN I:</t>
  </si>
  <si>
    <t>PLAN II:</t>
  </si>
  <si>
    <t>PLAN III:</t>
  </si>
  <si>
    <t>PLAN IV:</t>
  </si>
  <si>
    <t>#</t>
  </si>
  <si>
    <t>SOCIAL ACTION</t>
  </si>
  <si>
    <t>YEAR</t>
  </si>
  <si>
    <t>District</t>
  </si>
  <si>
    <t>Leadership Development</t>
  </si>
  <si>
    <t>T H E   F I V E   M I S S I O N   E M P H A S E S</t>
  </si>
  <si>
    <t>E-mail</t>
  </si>
  <si>
    <t>Phone</t>
  </si>
  <si>
    <t>City, St Zip</t>
  </si>
  <si>
    <t>Address</t>
  </si>
  <si>
    <t>Name</t>
  </si>
  <si>
    <t>EMAIL</t>
  </si>
  <si>
    <t>EDUCATION &amp; INTERP</t>
  </si>
  <si>
    <t>SPIRITUAL GROWTH</t>
  </si>
  <si>
    <t>MEMBERSHIP N&amp;O</t>
  </si>
  <si>
    <t>PROGRAM RESOURCES</t>
  </si>
  <si>
    <t>COMMUNICATIONS</t>
  </si>
  <si>
    <t>VICE PRESIDENT</t>
  </si>
  <si>
    <t>SECRETARY</t>
  </si>
  <si>
    <t>TREASURER</t>
  </si>
  <si>
    <t>PRESIDENT</t>
  </si>
  <si>
    <t>Local Units only are required to have President and Treasurer.  All other offices are optional.</t>
  </si>
  <si>
    <t>LOCAL UNIT OFFICER REPORT</t>
  </si>
  <si>
    <t>UNITED METHODIST WOMEN DEMOPOLIS DISTRICT</t>
  </si>
  <si>
    <t>Hosted an international tasting party, cultural fair or other event.</t>
  </si>
  <si>
    <t>Experienced worship with a church of ethnic background different from yours.</t>
  </si>
  <si>
    <t>Gave a Special Mission Recognition to someone who works to promote Racial Justice.</t>
  </si>
  <si>
    <t>Beyond the Local Unit:</t>
  </si>
  <si>
    <t>Studies in depth a particular issue relating to the Charter for Racial Justice Policies.</t>
  </si>
  <si>
    <t>Participated in a qualifying United Methodist Women’s social action mission study.</t>
  </si>
  <si>
    <t>Supplies each member with a copy of the Charter for Racial Justice Policies.</t>
  </si>
  <si>
    <t>Unit Enrichment:</t>
  </si>
  <si>
    <t>Regularly shared local newspaper articles relating to racism (both positive &amp; negative).</t>
  </si>
  <si>
    <t>Invited an international student to come and speak about their home country.</t>
  </si>
  <si>
    <t>Gave a book report on a Reading Program book selected from the Social Action area.</t>
  </si>
  <si>
    <t>Watched a video relating to the Charter For Racial Justice Policies.</t>
  </si>
  <si>
    <t>Devoted a meeting to studying and discussing the Charter for Racial Justice Policies.</t>
  </si>
  <si>
    <t>Unit Programming:</t>
  </si>
  <si>
    <t>Reinstated Unit having completed 2 or more of the following actions</t>
  </si>
  <si>
    <t>First Time Unit having completed 3 or more of the following actions</t>
  </si>
  <si>
    <t>Unit Member Status (Check one of the following)</t>
  </si>
  <si>
    <t>Submitted by (Name/Office)</t>
  </si>
  <si>
    <t>LOCAL UNIT:</t>
  </si>
  <si>
    <t>Alabama West Florida Conference United Methodist Women</t>
  </si>
  <si>
    <t>UNIT NAME</t>
  </si>
  <si>
    <r>
      <t xml:space="preserve">TOTAL WITHOUT *                  </t>
    </r>
    <r>
      <rPr>
        <i/>
        <sz val="14"/>
        <color rgb="FFFF0000"/>
        <rFont val="Arial"/>
        <family val="2"/>
      </rPr>
      <t xml:space="preserve"> </t>
    </r>
  </si>
  <si>
    <r>
      <t xml:space="preserve">TOTAL WITH *  - </t>
    </r>
    <r>
      <rPr>
        <i/>
        <sz val="14"/>
        <color rgb="FFFF0000"/>
        <rFont val="Arial"/>
        <family val="2"/>
      </rPr>
      <t>BRONZE &amp; SILVER NEED 4 *; GOLD NEEDS ALL 10*</t>
    </r>
  </si>
  <si>
    <t>*</t>
  </si>
  <si>
    <t>CRITERIA FOR A MISSION TODAY UNIT:</t>
  </si>
  <si>
    <t>Criteria #</t>
  </si>
  <si>
    <t>Points</t>
  </si>
  <si>
    <r>
      <rPr>
        <b/>
        <sz val="11"/>
        <color theme="1"/>
        <rFont val="Arial"/>
        <family val="2"/>
      </rPr>
      <t>GOLD</t>
    </r>
    <r>
      <rPr>
        <sz val="10"/>
        <rFont val="Arial"/>
        <family val="2"/>
      </rPr>
      <t xml:space="preserve"> AWARD:  Complete fifteen items including all items with (*)</t>
    </r>
  </si>
  <si>
    <t>10* / 15</t>
  </si>
  <si>
    <r>
      <rPr>
        <b/>
        <sz val="11"/>
        <color theme="1"/>
        <rFont val="Arial"/>
        <family val="2"/>
      </rPr>
      <t>SILVER AWARD</t>
    </r>
    <r>
      <rPr>
        <sz val="10"/>
        <rFont val="Arial"/>
        <family val="2"/>
      </rPr>
      <t>:  Complete ten items; must include at least four (*) items</t>
    </r>
  </si>
  <si>
    <t>4* / 10</t>
  </si>
  <si>
    <r>
      <rPr>
        <b/>
        <sz val="11"/>
        <color theme="1"/>
        <rFont val="Arial"/>
        <family val="2"/>
      </rPr>
      <t>BRONZE AWARD</t>
    </r>
    <r>
      <rPr>
        <sz val="10"/>
        <rFont val="Arial"/>
        <family val="2"/>
      </rPr>
      <t>:  Complete eight items; must include at least four (*) items</t>
    </r>
  </si>
  <si>
    <t>4* / 8</t>
  </si>
  <si>
    <t>NOTE</t>
  </si>
  <si>
    <t># items completed</t>
  </si>
  <si>
    <t>Returning</t>
  </si>
  <si>
    <t>Reinstated</t>
  </si>
  <si>
    <t>1st Time</t>
  </si>
  <si>
    <r>
      <rPr>
        <b/>
        <sz val="11"/>
        <color theme="1"/>
        <rFont val="Arial"/>
        <family val="2"/>
      </rPr>
      <t>Charter for Racial Justice</t>
    </r>
    <r>
      <rPr>
        <sz val="10"/>
        <rFont val="Arial"/>
        <family val="2"/>
      </rPr>
      <t xml:space="preserve"> (attached)</t>
    </r>
  </si>
  <si>
    <t>Name of District or Conf. Officer(s):</t>
  </si>
  <si>
    <r>
      <rPr>
        <b/>
        <sz val="11"/>
        <color theme="1"/>
        <rFont val="Arial"/>
        <family val="2"/>
      </rPr>
      <t>Visitations</t>
    </r>
    <r>
      <rPr>
        <sz val="10"/>
        <rFont val="Arial"/>
        <family val="2"/>
      </rPr>
      <t xml:space="preserve"> made by District or Conference Officer during the year:  #</t>
    </r>
  </si>
  <si>
    <t>$</t>
  </si>
  <si>
    <t>not a part of 5-star</t>
  </si>
  <si>
    <t>($5 each)</t>
  </si>
  <si>
    <t>(must be at least $40)</t>
  </si>
  <si>
    <t>FIVE STAR ACHIEVEMENTS IN GIVING</t>
  </si>
  <si>
    <t>note:   if more lines are needed, please attach a separate sheet</t>
  </si>
  <si>
    <t>TOTALS</t>
  </si>
  <si>
    <t>PLAN</t>
  </si>
  <si>
    <t>LD</t>
  </si>
  <si>
    <t>N</t>
  </si>
  <si>
    <t>ED</t>
  </si>
  <si>
    <t>SA</t>
  </si>
  <si>
    <t>SG</t>
  </si>
  <si>
    <t xml:space="preserve"> NAME of Individual</t>
  </si>
  <si>
    <t>READING</t>
  </si>
  <si>
    <t>CATEGORIES / NUMBER OF BOOKS</t>
  </si>
  <si>
    <t>List number of books read under each category, listing name of reader &amp; plan</t>
  </si>
  <si>
    <t>Response reading</t>
  </si>
  <si>
    <t>12 additional books from any category</t>
  </si>
  <si>
    <t>7 additional books from any category</t>
  </si>
  <si>
    <t>8 books with at least 2 from each cat.</t>
  </si>
  <si>
    <t>8 books with at least 2 from each category</t>
  </si>
  <si>
    <t>20 books each year</t>
  </si>
  <si>
    <t>PLAN IV</t>
  </si>
  <si>
    <t>15 books each year</t>
  </si>
  <si>
    <t>PLAN III</t>
  </si>
  <si>
    <t>Regular reading of Response</t>
  </si>
  <si>
    <t>at least 2 from each category</t>
  </si>
  <si>
    <t>One book from each category</t>
  </si>
  <si>
    <t xml:space="preserve">10 books each year, </t>
  </si>
  <si>
    <t>PLAN II</t>
  </si>
  <si>
    <t>5 books each year</t>
  </si>
  <si>
    <t>PLAN I</t>
  </si>
  <si>
    <t>Reading Program Criteria</t>
  </si>
  <si>
    <r>
      <t xml:space="preserve">READING PROGRAM </t>
    </r>
    <r>
      <rPr>
        <sz val="10"/>
        <rFont val="Arial"/>
        <family val="2"/>
      </rPr>
      <t>(</t>
    </r>
    <r>
      <rPr>
        <sz val="9"/>
        <color theme="1"/>
        <rFont val="Arial"/>
        <family val="2"/>
      </rPr>
      <t>attach Reading Program form with this report &amp; President will forward to proper coordinator)</t>
    </r>
  </si>
  <si>
    <t>PARTICIPATING AWARD (list # items completed)</t>
  </si>
  <si>
    <t>BRONZE AWARD (completed 8 items including 4 * items)</t>
  </si>
  <si>
    <t>SILVER AWARD (completed 10 items including 4 * items)</t>
  </si>
  <si>
    <t>GOLD AWARD (completed 15 items, including all the * items)</t>
  </si>
  <si>
    <t>Members lost due to other reasons</t>
  </si>
  <si>
    <t>Deceased members (current year only)</t>
  </si>
  <si>
    <t xml:space="preserve">New members </t>
  </si>
  <si>
    <t>Action Taken</t>
  </si>
  <si>
    <t>Local</t>
  </si>
  <si>
    <t># attend</t>
  </si>
  <si>
    <t>STUDY</t>
  </si>
  <si>
    <t>NAME OF UNIT</t>
  </si>
  <si>
    <r>
      <t xml:space="preserve">UMW CONSOLIDATED PRESIDENT REPORT for </t>
    </r>
    <r>
      <rPr>
        <b/>
        <sz val="16"/>
        <color theme="1"/>
        <rFont val="Arial"/>
        <family val="2"/>
      </rPr>
      <t>Local Units</t>
    </r>
  </si>
  <si>
    <t>President</t>
  </si>
  <si>
    <t>Treasurer</t>
  </si>
  <si>
    <t>Date</t>
  </si>
  <si>
    <t>MISSION u Donation</t>
  </si>
  <si>
    <t>JURISDICTIONAL ASSEMBLY OFFERING</t>
  </si>
  <si>
    <t>Conference</t>
  </si>
  <si>
    <t>UNITED METHODIST WOMEN</t>
  </si>
  <si>
    <t>Section I - requirements for 5-star</t>
  </si>
  <si>
    <t xml:space="preserve">Email: </t>
  </si>
  <si>
    <t xml:space="preserve">Phone:  </t>
  </si>
  <si>
    <t xml:space="preserve">Treasurer: </t>
  </si>
  <si>
    <t xml:space="preserve">TOTAL: </t>
  </si>
  <si>
    <t>TOTAL REMITTANCE   Check #:</t>
  </si>
  <si>
    <t>SUBTOTAL SUPPLEMENTARY GIFTS:</t>
  </si>
  <si>
    <t>Magazine Fund</t>
  </si>
  <si>
    <t>Scarritt-Bennett Center</t>
  </si>
  <si>
    <t>A Brighter Future for Children and Youth</t>
  </si>
  <si>
    <t>7.  Supplementary Gifts:</t>
  </si>
  <si>
    <t>6.  A Call to Prayer and Self-Denial</t>
  </si>
  <si>
    <t>AMOUNT</t>
  </si>
  <si>
    <t>DESIGNATED GIFTS</t>
  </si>
  <si>
    <t>5.  World Thank Offering</t>
  </si>
  <si>
    <t>4.  Gift in Memory</t>
  </si>
  <si>
    <t>3.  Gift to Mission</t>
  </si>
  <si>
    <t xml:space="preserve">Regular Pledge </t>
  </si>
  <si>
    <t>1.  Pledge to Mission</t>
  </si>
  <si>
    <t>Total</t>
  </si>
  <si>
    <t>UNDESIGNATED GIFTS</t>
  </si>
  <si>
    <t>DATE</t>
  </si>
  <si>
    <t>Local Unit:</t>
  </si>
  <si>
    <t>THE REMITTANCE FORM</t>
  </si>
  <si>
    <t>ADDRESS</t>
  </si>
  <si>
    <t>Local Unit</t>
  </si>
  <si>
    <t>Phone #</t>
  </si>
  <si>
    <t>Congratulations</t>
  </si>
  <si>
    <t>Baby</t>
  </si>
  <si>
    <t>Peace</t>
  </si>
  <si>
    <t>Christmas</t>
  </si>
  <si>
    <t>Birthday</t>
  </si>
  <si>
    <t>AWFC-UMW Alert Newsletter</t>
  </si>
  <si>
    <t>Copy to:</t>
  </si>
  <si>
    <t>Mail to:</t>
  </si>
  <si>
    <t>TOTAL CHECK</t>
  </si>
  <si>
    <t>OFFICE</t>
  </si>
  <si>
    <t>PAID</t>
  </si>
  <si>
    <t>Local Unit Name</t>
  </si>
  <si>
    <t>NAME</t>
  </si>
  <si>
    <t>NO.</t>
  </si>
  <si>
    <t>LOCAL</t>
  </si>
  <si>
    <t>PLEDGE TO MISSIONS</t>
  </si>
  <si>
    <t>MEMBER’S NAME</t>
  </si>
  <si>
    <t>PLEDGED FOR THE LAST GIVING YEAR</t>
  </si>
  <si>
    <t>PAID TO DATE (October through today)</t>
  </si>
  <si>
    <r>
      <t xml:space="preserve">BALANCE </t>
    </r>
    <r>
      <rPr>
        <sz val="10"/>
        <color theme="1"/>
        <rFont val="Arial"/>
        <family val="2"/>
      </rPr>
      <t>(if negative you have paid more than pledged)</t>
    </r>
  </si>
  <si>
    <r>
      <t xml:space="preserve">Signed by:______________________________________ </t>
    </r>
    <r>
      <rPr>
        <u/>
        <sz val="11"/>
        <color theme="1"/>
        <rFont val="Calibri"/>
        <family val="2"/>
      </rPr>
      <t xml:space="preserve"> Dated                                               </t>
    </r>
    <r>
      <rPr>
        <sz val="11"/>
        <color theme="1"/>
        <rFont val="Calibri"/>
        <family val="2"/>
      </rPr>
      <t xml:space="preserve">___________    </t>
    </r>
  </si>
  <si>
    <t>Email address</t>
  </si>
  <si>
    <t>Mailing address</t>
  </si>
  <si>
    <t>YOU</t>
  </si>
  <si>
    <t>ALWF CONF</t>
  </si>
  <si>
    <t>SE JUR.</t>
  </si>
  <si>
    <t>GLOBAL</t>
  </si>
  <si>
    <t>About 70 percent of Mission Giving funds from members go to programs and projects supporting women, children and youth. Around 20-30 percent stays with the local, district, and conference organizations of United Methodist Women for local mission. Only 9 percent covers administrative costs.</t>
  </si>
  <si>
    <t>PLEDGE TO MISSION</t>
  </si>
  <si>
    <t>5-Star</t>
  </si>
  <si>
    <t>x = determine by YOU</t>
  </si>
  <si>
    <t>Unit decides pledge</t>
  </si>
  <si>
    <t xml:space="preserve">MISSIONS EVERYWHERE </t>
  </si>
  <si>
    <r>
      <rPr>
        <b/>
        <sz val="11"/>
        <color theme="1"/>
        <rFont val="Arial"/>
        <family val="2"/>
      </rPr>
      <t>SPECIAL PROJECT</t>
    </r>
    <r>
      <rPr>
        <sz val="10"/>
        <rFont val="Arial"/>
        <family val="2"/>
      </rPr>
      <t xml:space="preserve"> (like Candle Burning)</t>
    </r>
  </si>
  <si>
    <t>Memory or Honor of someone</t>
  </si>
  <si>
    <t>all special project funds are combined with Pledge to Mission monies</t>
  </si>
  <si>
    <t>MISSION CARD</t>
  </si>
  <si>
    <t>X</t>
  </si>
  <si>
    <t>Birthday, Birth, Special…</t>
  </si>
  <si>
    <t>GIFT IN MEMORY</t>
  </si>
  <si>
    <t>Given in memory by individuals or groups</t>
  </si>
  <si>
    <t>WORLD THANKS</t>
  </si>
  <si>
    <t xml:space="preserve"> individual spontaneous gifts of gratitude used in the total program of mission</t>
  </si>
  <si>
    <t>SPR PINS</t>
  </si>
  <si>
    <t>CALL TO PRAYER</t>
  </si>
  <si>
    <t>Yearly per active member</t>
  </si>
  <si>
    <t>************Dumas Wesley</t>
  </si>
  <si>
    <t xml:space="preserve"> ADMINISTRATION &amp; MEMBERSHIP DEVELOPMENT FUND</t>
  </si>
  <si>
    <t>NOMINATIONS</t>
  </si>
  <si>
    <t>Assembly Offering</t>
  </si>
  <si>
    <t>In 2014, the Call to Prayer and Self-Denial offering received will go toward renovating, expanding and greening the buildings that house the critical work of National Mission Institutions and historically related international institutions. These institutions, founded by United Methodist Women and their forbearers more than 100 years ago, include community centers, domestic violence and homeless shelters, and children’s homes, schools, colleges and universities.  Funding runs in cycle of four years with the first 3 years are divided equally between US and overseas missions related to an annual theme and are awarded in grants.  The fourth year funds are used for pensions and health care for retired missionaries and deaconesses.</t>
  </si>
  <si>
    <r>
      <rPr>
        <b/>
        <sz val="11"/>
        <color theme="1"/>
        <rFont val="Arial"/>
        <family val="2"/>
      </rPr>
      <t>SG:</t>
    </r>
    <r>
      <rPr>
        <sz val="10"/>
        <rFont val="Arial"/>
        <family val="2"/>
      </rPr>
      <t xml:space="preserve"> Spiritual Growth  </t>
    </r>
    <r>
      <rPr>
        <b/>
        <sz val="11"/>
        <color theme="1"/>
        <rFont val="Arial"/>
        <family val="2"/>
      </rPr>
      <t xml:space="preserve"> SA</t>
    </r>
    <r>
      <rPr>
        <sz val="10"/>
        <rFont val="Arial"/>
        <family val="2"/>
      </rPr>
      <t xml:space="preserve">:  Social Action  </t>
    </r>
    <r>
      <rPr>
        <b/>
        <sz val="11"/>
        <color theme="1"/>
        <rFont val="Arial"/>
        <family val="2"/>
      </rPr>
      <t xml:space="preserve"> ED: </t>
    </r>
    <r>
      <rPr>
        <sz val="10"/>
        <rFont val="Arial"/>
        <family val="2"/>
      </rPr>
      <t xml:space="preserve"> Education for Mission    </t>
    </r>
    <r>
      <rPr>
        <b/>
        <sz val="11"/>
        <color theme="1"/>
        <rFont val="Arial"/>
        <family val="2"/>
      </rPr>
      <t xml:space="preserve">N: </t>
    </r>
    <r>
      <rPr>
        <sz val="10"/>
        <rFont val="Arial"/>
        <family val="2"/>
      </rPr>
      <t xml:space="preserve">Nurture  </t>
    </r>
    <r>
      <rPr>
        <b/>
        <sz val="11"/>
        <color theme="1"/>
        <rFont val="Arial"/>
        <family val="2"/>
      </rPr>
      <t>LD</t>
    </r>
    <r>
      <rPr>
        <sz val="10"/>
        <rFont val="Arial"/>
        <family val="2"/>
      </rPr>
      <t>: Leadership Dev</t>
    </r>
  </si>
  <si>
    <t># Items</t>
  </si>
  <si>
    <t>REPORTING 
YEAR</t>
  </si>
  <si>
    <r>
      <t xml:space="preserve">UMW CONSOLIDATED PRESIDENT REPORT for </t>
    </r>
    <r>
      <rPr>
        <b/>
        <sz val="16"/>
        <color theme="1"/>
        <rFont val="Arial"/>
        <family val="2"/>
      </rPr>
      <t>Local Units</t>
    </r>
    <r>
      <rPr>
        <b/>
        <sz val="10"/>
        <color theme="1"/>
        <rFont val="Arial"/>
        <family val="2"/>
      </rPr>
      <t xml:space="preserve"> PG 2</t>
    </r>
  </si>
  <si>
    <t>TOTAL ALL  - BRONZE = 8; SILVER = 10; GOLD = 15 Carry this total &amp; category to the President's Consolidated Report</t>
  </si>
  <si>
    <t>ASSIGNED TO</t>
  </si>
  <si>
    <t>WHAT WILL DO</t>
  </si>
  <si>
    <t>WHAT WE DID</t>
  </si>
  <si>
    <r>
      <t xml:space="preserve">The unit, circle, or subgroup will conduct or attend at least one </t>
    </r>
    <r>
      <rPr>
        <b/>
        <sz val="12"/>
        <color theme="1"/>
        <rFont val="Arial"/>
        <family val="2"/>
      </rPr>
      <t>mission study</t>
    </r>
    <r>
      <rPr>
        <sz val="12"/>
        <rFont val="Arial"/>
        <family val="2"/>
      </rPr>
      <t xml:space="preserve"> a year.  The District studies are counted.</t>
    </r>
  </si>
  <si>
    <r>
      <t xml:space="preserve">The unit will implement the </t>
    </r>
    <r>
      <rPr>
        <b/>
        <sz val="12"/>
        <color theme="1"/>
        <rFont val="Arial"/>
        <family val="2"/>
      </rPr>
      <t>Charter for Racial Justice</t>
    </r>
    <r>
      <rPr>
        <sz val="12"/>
        <rFont val="Arial"/>
        <family val="2"/>
      </rPr>
      <t xml:space="preserve"> Policies in at least one way during the year.  See Charter for Racial Justice sheet.</t>
    </r>
  </si>
  <si>
    <r>
      <t xml:space="preserve">The unit will be a </t>
    </r>
    <r>
      <rPr>
        <b/>
        <sz val="12"/>
        <color theme="1"/>
        <rFont val="Arial"/>
        <family val="2"/>
      </rPr>
      <t>Five Star unit</t>
    </r>
    <r>
      <rPr>
        <sz val="12"/>
        <rFont val="Arial"/>
        <family val="2"/>
      </rPr>
      <t xml:space="preserve">, contributing to all five channels of mission giving.  </t>
    </r>
  </si>
  <si>
    <r>
      <t xml:space="preserve">The unit will have at least one person join the United Methodist </t>
    </r>
    <r>
      <rPr>
        <b/>
        <sz val="12"/>
        <color theme="1"/>
        <rFont val="Arial"/>
        <family val="2"/>
      </rPr>
      <t>Women’s Action Network</t>
    </r>
    <r>
      <rPr>
        <sz val="12"/>
        <rFont val="Arial"/>
        <family val="2"/>
      </rPr>
      <t xml:space="preserve"> to receive and to respond to legislative information.  Contact United Methodist Women, Washington Office, 100 Maryland Avenue, Washington, DC 20002.</t>
    </r>
  </si>
  <si>
    <r>
      <t xml:space="preserve">Members shall write to five persons listed in the </t>
    </r>
    <r>
      <rPr>
        <b/>
        <sz val="12"/>
        <color theme="1"/>
        <rFont val="Arial"/>
        <family val="2"/>
      </rPr>
      <t>Prayer Calendar</t>
    </r>
    <r>
      <rPr>
        <sz val="12"/>
        <rFont val="Arial"/>
        <family val="2"/>
      </rPr>
      <t xml:space="preserve"> at least once a year.</t>
    </r>
  </si>
  <si>
    <r>
      <t xml:space="preserve">At least one member from the unit will attend the district or conference </t>
    </r>
    <r>
      <rPr>
        <b/>
        <sz val="12"/>
        <color theme="1"/>
        <rFont val="Arial"/>
        <family val="2"/>
      </rPr>
      <t xml:space="preserve">Spiritual Growth (Day Apart) </t>
    </r>
    <r>
      <rPr>
        <sz val="12"/>
        <rFont val="Arial"/>
        <family val="2"/>
      </rPr>
      <t>event.</t>
    </r>
  </si>
  <si>
    <r>
      <t xml:space="preserve">One or more members participate in </t>
    </r>
    <r>
      <rPr>
        <b/>
        <sz val="12"/>
        <color theme="1"/>
        <rFont val="Arial"/>
        <family val="2"/>
      </rPr>
      <t>hands-on mission</t>
    </r>
    <r>
      <rPr>
        <sz val="12"/>
        <rFont val="Arial"/>
        <family val="2"/>
      </rPr>
      <t xml:space="preserve"> such as gleaning, working in a food pantry or clothes closet, bagging potatoes, etc. (Dumas Wesley has a food pantry &amp; a clothes closet)</t>
    </r>
  </si>
  <si>
    <r>
      <t>Have “</t>
    </r>
    <r>
      <rPr>
        <b/>
        <sz val="12"/>
        <color theme="1"/>
        <rFont val="Arial"/>
        <family val="2"/>
      </rPr>
      <t>Green Meetings</t>
    </r>
    <r>
      <rPr>
        <sz val="12"/>
        <rFont val="Arial"/>
        <family val="2"/>
      </rPr>
      <t xml:space="preserve">” or make some other special effort toward saving God’s earth (i.e. recycling, using  glasses instead of disposable cups, etc.).  </t>
    </r>
  </si>
  <si>
    <t>Sent one member to Mission u (formerly Cooperative School of Christian Mission) to take the Social Action Study.</t>
  </si>
  <si>
    <t>Purchased &amp; discussed one United Methodist Women’s Reading Program about a 
different culture or written by someone of a different racial ethnic background.</t>
  </si>
  <si>
    <t>Display Charter for Racial Justice Policies AND lift up at least 1 issue at each unit meeting.</t>
  </si>
  <si>
    <t>Held a postcard writing party encouraging legislation favorable to the economically 
deprive or challenged.</t>
  </si>
  <si>
    <t>Used a program on racial justice/human rights from the United Methodist Women’s  Program Book.</t>
  </si>
  <si>
    <t>Planned a worship experience for your unit or church with an emphasis on 
Racial Justice.</t>
  </si>
  <si>
    <t>LOCAL UNIT NAME</t>
  </si>
  <si>
    <t>Conference: Ala-West Florida</t>
  </si>
  <si>
    <t xml:space="preserve">TOTALS </t>
  </si>
  <si>
    <r>
      <rPr>
        <b/>
        <sz val="12"/>
        <color theme="1"/>
        <rFont val="Arial"/>
        <family val="2"/>
      </rPr>
      <t xml:space="preserve">MEMBERSHIP          </t>
    </r>
    <r>
      <rPr>
        <b/>
        <sz val="11"/>
        <color theme="1"/>
        <rFont val="Arial"/>
        <family val="2"/>
      </rPr>
      <t>9/1/15 to 11/30/16</t>
    </r>
  </si>
  <si>
    <t>subtract</t>
  </si>
  <si>
    <t>Other Money Sent to Conf</t>
  </si>
  <si>
    <t>projected</t>
  </si>
  <si>
    <t>REPORTING YEAR</t>
  </si>
  <si>
    <r>
      <t xml:space="preserve">The unit will make and meet its </t>
    </r>
    <r>
      <rPr>
        <b/>
        <sz val="12"/>
        <color theme="1"/>
        <rFont val="Arial"/>
        <family val="2"/>
      </rPr>
      <t>pledge to missions</t>
    </r>
    <r>
      <rPr>
        <sz val="12"/>
        <rFont val="Arial"/>
        <family val="2"/>
      </rPr>
      <t xml:space="preserve">. </t>
    </r>
  </si>
  <si>
    <r>
      <t xml:space="preserve">At least two members of the unit  will attend the conference </t>
    </r>
    <r>
      <rPr>
        <b/>
        <sz val="12"/>
        <color theme="1"/>
        <rFont val="Arial"/>
        <family val="2"/>
      </rPr>
      <t>Mission u School</t>
    </r>
    <r>
      <rPr>
        <sz val="12"/>
        <rFont val="Arial"/>
        <family val="2"/>
      </rPr>
      <t>.</t>
    </r>
  </si>
  <si>
    <t>At least one member will attend the conference or district annual meeting.</t>
  </si>
  <si>
    <r>
      <t>The unit will add</t>
    </r>
    <r>
      <rPr>
        <sz val="12"/>
        <rFont val="Arial"/>
        <family val="2"/>
      </rPr>
      <t xml:space="preserve"> at least one member (if unit is 20 or less in membership) or two new </t>
    </r>
    <r>
      <rPr>
        <sz val="12"/>
        <color theme="1"/>
        <rFont val="Arial"/>
        <family val="2"/>
      </rPr>
      <t>members (if more than 20 in membership)</t>
    </r>
    <r>
      <rPr>
        <sz val="12"/>
        <rFont val="Arial"/>
        <family val="2"/>
      </rPr>
      <t xml:space="preserve"> to its roll.</t>
    </r>
  </si>
  <si>
    <t>LOCAL UNIT / DISTRICT (specify which)</t>
  </si>
  <si>
    <t>OTHER</t>
  </si>
  <si>
    <t>NOTE: to take office January 1</t>
  </si>
  <si>
    <t>DATE OF REPORT</t>
  </si>
  <si>
    <t xml:space="preserve"> ***Required for GOLD</t>
  </si>
  <si>
    <r>
      <rPr>
        <b/>
        <sz val="12"/>
        <color theme="1"/>
        <rFont val="Arial"/>
        <family val="2"/>
      </rPr>
      <t>MISSION STUDIES</t>
    </r>
    <r>
      <rPr>
        <sz val="10"/>
        <rFont val="Arial"/>
        <family val="2"/>
      </rPr>
      <t xml:space="preserve"> ATTENDED (either local unit or District sponsored). Do NOT list Mission U attendance here.</t>
    </r>
  </si>
  <si>
    <t>Call to Prayer, UMCOR</t>
  </si>
  <si>
    <t>* Unrestricted Mission Giving</t>
  </si>
  <si>
    <t>* Special Recognition Pin</t>
  </si>
  <si>
    <t>* Mission Cards</t>
  </si>
  <si>
    <t>* Gift in Memory</t>
  </si>
  <si>
    <t>* World Thanks</t>
  </si>
  <si>
    <t>a</t>
  </si>
  <si>
    <t>b</t>
  </si>
  <si>
    <t>c</t>
  </si>
  <si>
    <t>e</t>
  </si>
  <si>
    <t>f</t>
  </si>
  <si>
    <t>g</t>
  </si>
  <si>
    <t>check / circle one</t>
  </si>
  <si>
    <t>ALL PLANS:</t>
  </si>
  <si>
    <t>5 books each year -- 1 from each category &amp; regular reading of Response magazine.</t>
  </si>
  <si>
    <t>Books are chosen from the current list, or the lists of the previous 4 years if not included in earlier reports.  The Book Lists can be located by giong to the AWF Conference website http://www.awf-umw.org/ and at the bottom hit the hyperlink to Reading Program Book List. Youth and Children's Books can be included. The Year on the form is the year the book was listed on the Reading Program, not the year you read it. List the name of the book under the proper reading category.</t>
  </si>
  <si>
    <r>
      <rPr>
        <b/>
        <sz val="12"/>
        <color theme="1"/>
        <rFont val="Arial"/>
        <family val="2"/>
      </rPr>
      <t>MISSION TODAY UNIT</t>
    </r>
    <r>
      <rPr>
        <sz val="10"/>
        <rFont val="Arial"/>
        <family val="2"/>
      </rPr>
      <t xml:space="preserve"> ACHIEVEMENT</t>
    </r>
    <r>
      <rPr>
        <sz val="9"/>
        <color theme="1"/>
        <rFont val="Arial"/>
        <family val="2"/>
      </rPr>
      <t xml:space="preserve"> (</t>
    </r>
    <r>
      <rPr>
        <sz val="8"/>
        <color theme="1"/>
        <rFont val="Arial"/>
        <family val="2"/>
      </rPr>
      <t>check only one</t>
    </r>
    <r>
      <rPr>
        <sz val="9"/>
        <color theme="1"/>
        <rFont val="Arial"/>
        <family val="2"/>
      </rPr>
      <t xml:space="preserve">)  </t>
    </r>
  </si>
  <si>
    <t>d</t>
  </si>
  <si>
    <t>Total for 5 Star Areas Sent</t>
  </si>
  <si>
    <t>Returning Unit: completed 1 of the following actions</t>
  </si>
  <si>
    <t>9.   If you would like to list activities and projects that your unit did this past year that you would like to share, please use the space below.</t>
  </si>
  <si>
    <t>Scholarship Event Application</t>
  </si>
  <si>
    <t xml:space="preserve"> </t>
  </si>
  <si>
    <t xml:space="preserve">Type or Print (attach additional sheets as necessary) </t>
  </si>
  <si>
    <t>Office(s) held in United Methodist Women</t>
  </si>
  <si>
    <t>Office(s)</t>
  </si>
  <si>
    <t>Dates of Service</t>
  </si>
  <si>
    <t xml:space="preserve">Name </t>
  </si>
  <si>
    <t>Work</t>
  </si>
  <si>
    <t>Email</t>
  </si>
  <si>
    <t xml:space="preserve">Date </t>
  </si>
  <si>
    <t>Local Church</t>
  </si>
  <si>
    <t xml:space="preserve">District </t>
  </si>
  <si>
    <t>Languages Spoken</t>
  </si>
  <si>
    <t>Racial/Ethnic Group</t>
  </si>
  <si>
    <t xml:space="preserve">Professional skills, job experience </t>
  </si>
  <si>
    <t xml:space="preserve">Jurisdiction </t>
  </si>
  <si>
    <t xml:space="preserve">Special Talents or Skills: </t>
  </si>
  <si>
    <t xml:space="preserve">Telephone:  </t>
  </si>
  <si>
    <t xml:space="preserve"> Home</t>
  </si>
  <si>
    <t xml:space="preserve">Additional Experience on the local, district, conference or general church level (other than United Methodist Women) or in the community </t>
  </si>
  <si>
    <t>Areas of Special Interest or Concern:</t>
  </si>
  <si>
    <t>secretarial</t>
  </si>
  <si>
    <t>recruiting members</t>
  </si>
  <si>
    <t>publicity</t>
  </si>
  <si>
    <t>communication</t>
  </si>
  <si>
    <t>social issues</t>
  </si>
  <si>
    <t>workshops</t>
  </si>
  <si>
    <t>computer</t>
  </si>
  <si>
    <t>creativity</t>
  </si>
  <si>
    <t>newsletters</t>
  </si>
  <si>
    <t>accounting/bookkeeping</t>
  </si>
  <si>
    <t>recording minutes</t>
  </si>
  <si>
    <t>retreats</t>
  </si>
  <si>
    <t>organization of details</t>
  </si>
  <si>
    <t>public policy</t>
  </si>
  <si>
    <t>music</t>
  </si>
  <si>
    <t>nominations</t>
  </si>
  <si>
    <t>public relations</t>
  </si>
  <si>
    <t>youth</t>
  </si>
  <si>
    <t>program planning</t>
  </si>
  <si>
    <t>community building</t>
  </si>
  <si>
    <t>children</t>
  </si>
  <si>
    <t>administration</t>
  </si>
  <si>
    <t>Inclusiveness/pluralism</t>
  </si>
  <si>
    <t>other (specify)</t>
  </si>
  <si>
    <t>Which office(s) on the Conference United Methodist Women’s Team would you most like to hold given the opportunity to serve?</t>
  </si>
  <si>
    <t>Vice President</t>
  </si>
  <si>
    <t>Secretary</t>
  </si>
  <si>
    <t>Chair of Nominations</t>
  </si>
  <si>
    <t>Education &amp; Interpretation</t>
  </si>
  <si>
    <t xml:space="preserve">   </t>
  </si>
  <si>
    <t>Why are you interested in this position and what qualifications do you feel you have for your office(s) of choice?</t>
  </si>
  <si>
    <t>Would you be able to use your gifts and talents to uphold and strengthen United Methodist Women through the PURPOSE of the organization? _______________________</t>
  </si>
  <si>
    <t>Is it possible for you to be away from your home or employment for:</t>
  </si>
  <si>
    <t xml:space="preserve">                              Yes or No </t>
  </si>
  <si>
    <t xml:space="preserve">                                              Yes or No </t>
  </si>
  <si>
    <t>Weekend</t>
  </si>
  <si>
    <t>OR send to the Nominations  Chair of your District or Conference</t>
  </si>
  <si>
    <r>
      <rPr>
        <b/>
        <sz val="14"/>
        <rFont val="Arial"/>
        <family val="2"/>
      </rPr>
      <t xml:space="preserve">TALENT BANK INFORMATION </t>
    </r>
    <r>
      <rPr>
        <b/>
        <sz val="12"/>
        <rFont val="Arial"/>
        <family val="2"/>
      </rPr>
      <t xml:space="preserve">
ON  PROSPECTIVE LEADERSHIP </t>
    </r>
  </si>
  <si>
    <r>
      <t xml:space="preserve">LOCAL UNITS: Return by </t>
    </r>
    <r>
      <rPr>
        <b/>
        <sz val="14"/>
        <color theme="1"/>
        <rFont val="Arial"/>
        <family val="2"/>
      </rPr>
      <t>November 30th</t>
    </r>
    <r>
      <rPr>
        <sz val="11"/>
        <color theme="1"/>
        <rFont val="Arial"/>
        <family val="2"/>
      </rPr>
      <t xml:space="preserve"> Annually to District Secretary 
DISTRICT MISSION TEAM: Return by December 10th to all Conference Mission Team</t>
    </r>
  </si>
  <si>
    <t>2. Special Mission Recognition (Pin)</t>
  </si>
  <si>
    <t>CONFERENCE COMMUNICATIONS COOR.</t>
  </si>
  <si>
    <t xml:space="preserve">DISTRICT COMMUNICATIONS </t>
  </si>
  <si>
    <t>ALERT Conference Newsletter - due January each year</t>
  </si>
  <si>
    <t>RETURN TO THE DISTRICT MNO COORDINATOR BY January 10th of each year.</t>
  </si>
  <si>
    <t>The above listed names will be memorialized at the  District Annual Day and Conference Annual Day programs.</t>
  </si>
  <si>
    <t>The time period is January through December</t>
  </si>
  <si>
    <t>For the Year</t>
  </si>
  <si>
    <t xml:space="preserve">MY PLEDGE TO MISSIONS FOR THE YEAR STATED ABOVE  IS:    </t>
  </si>
  <si>
    <t>for a list of studies, please consult the Conference or District Directory</t>
  </si>
  <si>
    <t>January through November</t>
  </si>
  <si>
    <t>Members reported on last year's form, ending</t>
  </si>
  <si>
    <t>Total current members as of November 30</t>
  </si>
  <si>
    <t>(Must have given to all five areas January to November of current year, sending money to District Treasurer; REMIT form). Those with an * are 5-Star, other amounts are for reporting general giving by your unit.</t>
  </si>
  <si>
    <r>
      <t xml:space="preserve">Amount of Local Unit's </t>
    </r>
    <r>
      <rPr>
        <b/>
        <sz val="11"/>
        <color theme="1"/>
        <rFont val="Arial"/>
        <family val="2"/>
      </rPr>
      <t>Pledge NEXT Year</t>
    </r>
  </si>
  <si>
    <t>This form must be completed and mailed to the District President by Nov. 30th of Year reporting or your unit will not be assured of Award recognition at the District Annual Day.  If you have any questions, please call any District Officer for help.</t>
  </si>
  <si>
    <t>MISSION TODAY UNIT  for the Year ________________________</t>
  </si>
  <si>
    <t>Report Year</t>
  </si>
  <si>
    <r>
      <t xml:space="preserve">UMW Deceased Members
</t>
    </r>
    <r>
      <rPr>
        <b/>
        <sz val="10"/>
        <color theme="1"/>
        <rFont val="Arial"/>
        <family val="2"/>
      </rPr>
      <t>Please report only those that died between January and December of preceding year.</t>
    </r>
  </si>
  <si>
    <t>Due:  November 30 - send to District President</t>
  </si>
  <si>
    <t xml:space="preserve">(To be completed by prospective leader - Send to District Nominations Chair) </t>
  </si>
  <si>
    <t>$40 basic pin, $60 with sapphire, $100 with pearl, $200 with emerald, $500 with ruby,
$1,000 with diamond, $2,000 with two diamonds.</t>
  </si>
  <si>
    <r>
      <t xml:space="preserve">FOR ALL </t>
    </r>
    <r>
      <rPr>
        <b/>
        <sz val="12"/>
        <color rgb="FFFF0000"/>
        <rFont val="Arial Black"/>
        <family val="2"/>
      </rPr>
      <t>LOCAL</t>
    </r>
    <r>
      <rPr>
        <b/>
        <sz val="10"/>
        <color rgb="FFFF0000"/>
        <rFont val="Arial Black"/>
        <family val="2"/>
      </rPr>
      <t xml:space="preserve"> TREASURERS</t>
    </r>
  </si>
  <si>
    <t xml:space="preserve">Conference:  </t>
  </si>
  <si>
    <t>AL-West FL</t>
  </si>
  <si>
    <t>Your change can change a life</t>
  </si>
  <si>
    <t>Recipient's Name</t>
  </si>
  <si>
    <t>Sent to name &amp; address</t>
  </si>
  <si>
    <t>Value*</t>
  </si>
  <si>
    <t>(cards - $5 each) list below</t>
  </si>
  <si>
    <t># cards</t>
  </si>
  <si>
    <t>On Your Special Day</t>
  </si>
  <si>
    <t>Thank you</t>
  </si>
  <si>
    <t>Thinking of You</t>
  </si>
  <si>
    <t>In Service of Christ</t>
  </si>
  <si>
    <r>
      <t xml:space="preserve">TOTAL UNDESIGNATED GIFTS </t>
    </r>
    <r>
      <rPr>
        <b/>
        <sz val="10"/>
        <color rgb="FFFF0000"/>
        <rFont val="Arial"/>
        <family val="2"/>
      </rPr>
      <t>(to be counted on 5-Star)</t>
    </r>
  </si>
  <si>
    <t>Deaconess and Home Missioner Endowment</t>
  </si>
  <si>
    <t xml:space="preserve">
3001154</t>
  </si>
  <si>
    <t>N761912</t>
  </si>
  <si>
    <t>Wesley House Community Center, Meridian, Miss.</t>
  </si>
  <si>
    <t>U000002</t>
  </si>
  <si>
    <t>UMCOR (name Project/Adv #)</t>
  </si>
  <si>
    <t># Members</t>
  </si>
  <si>
    <t>TOTAL DESIGNATED GIFTS (stays in Conference:</t>
  </si>
  <si>
    <t>Alabama-West Florida Conference United Methodist Women</t>
  </si>
  <si>
    <t>You are invited to apply if you are:</t>
  </si>
  <si>
    <t>Please check the box that best describes you.</t>
  </si>
  <si>
    <r>
      <t>ÿ</t>
    </r>
    <r>
      <rPr>
        <sz val="11"/>
        <color theme="1"/>
        <rFont val="Times New Roman"/>
        <family val="1"/>
      </rPr>
      <t xml:space="preserve">       </t>
    </r>
    <r>
      <rPr>
        <sz val="10"/>
        <rFont val="Arial"/>
        <family val="2"/>
      </rPr>
      <t xml:space="preserve">A FIRST TIMER TO THIS EVENT     </t>
    </r>
  </si>
  <si>
    <r>
      <t>ÿ</t>
    </r>
    <r>
      <rPr>
        <sz val="11"/>
        <color theme="1"/>
        <rFont val="Times New Roman"/>
        <family val="1"/>
      </rPr>
      <t xml:space="preserve">       </t>
    </r>
    <r>
      <rPr>
        <sz val="10"/>
        <rFont val="Arial"/>
        <family val="2"/>
      </rPr>
      <t xml:space="preserve">ARE UNDER 39     </t>
    </r>
  </si>
  <si>
    <r>
      <t>ÿ</t>
    </r>
    <r>
      <rPr>
        <sz val="11"/>
        <color theme="1"/>
        <rFont val="Times New Roman"/>
        <family val="1"/>
      </rPr>
      <t xml:space="preserve">       </t>
    </r>
    <r>
      <rPr>
        <sz val="10"/>
        <rFont val="Arial"/>
        <family val="2"/>
      </rPr>
      <t>ARE A NEWLY RETIRED WOMAN</t>
    </r>
  </si>
  <si>
    <t>One scholarship will be awarded to the following events:</t>
  </si>
  <si>
    <t>Please check the event you are interested in attending.</t>
  </si>
  <si>
    <r>
      <t>ÿ</t>
    </r>
    <r>
      <rPr>
        <sz val="11"/>
        <color theme="1"/>
        <rFont val="Times New Roman"/>
        <family val="1"/>
      </rPr>
      <t xml:space="preserve">        </t>
    </r>
    <r>
      <rPr>
        <sz val="10"/>
        <rFont val="Arial"/>
        <family val="2"/>
      </rPr>
      <t>ANNUAL MEETING</t>
    </r>
  </si>
  <si>
    <r>
      <t>ÿ</t>
    </r>
    <r>
      <rPr>
        <sz val="11"/>
        <color theme="1"/>
        <rFont val="Times New Roman"/>
        <family val="1"/>
      </rPr>
      <t xml:space="preserve">        </t>
    </r>
    <r>
      <rPr>
        <sz val="10"/>
        <rFont val="Arial"/>
        <family val="2"/>
      </rPr>
      <t>SPIRITUAL ENRICHMENT RETREAT</t>
    </r>
  </si>
  <si>
    <t>Terms of the Agreement:</t>
  </si>
  <si>
    <t>a)</t>
  </si>
  <si>
    <t>A committee of the Secretary, Coordinator for Spiritual Growth and the Vice President will review your applications and choose one scholarship recipient per event.</t>
  </si>
  <si>
    <t>b)</t>
  </si>
  <si>
    <t>The recipient and the Conference Treasurer will be notified two weeks prior to the event.</t>
  </si>
  <si>
    <t>c)</t>
  </si>
  <si>
    <t>The recipient must submit an event registration form immediately to the Conference Registrar.</t>
  </si>
  <si>
    <t>d)</t>
  </si>
  <si>
    <t>Registration fee will be covered by the Conference Treasurer.</t>
  </si>
  <si>
    <t>e)</t>
  </si>
  <si>
    <t>If you are chosen and unable to attend, funds will revert to the scholarship fund.</t>
  </si>
  <si>
    <t>f)</t>
  </si>
  <si>
    <t>Applications must be submitted to the Conference Secretary thirty (30) days prior to the event. Only applications received prior to the deadline will be considered.</t>
  </si>
  <si>
    <t>Your Name</t>
  </si>
  <si>
    <t>Your Address</t>
  </si>
  <si>
    <t>Your Phone Number(s)</t>
  </si>
  <si>
    <t>Your E-Mail Address(s)</t>
  </si>
  <si>
    <t xml:space="preserve">Your District </t>
  </si>
  <si>
    <t>Your Local Church</t>
  </si>
  <si>
    <t>Your age group:</t>
  </si>
  <si>
    <r>
      <t>ÿ</t>
    </r>
    <r>
      <rPr>
        <sz val="11"/>
        <color theme="1"/>
        <rFont val="Times New Roman"/>
        <family val="1"/>
      </rPr>
      <t xml:space="preserve">        </t>
    </r>
    <r>
      <rPr>
        <sz val="10"/>
        <rFont val="Arial"/>
        <family val="2"/>
      </rPr>
      <t>12 &amp; Under</t>
    </r>
  </si>
  <si>
    <r>
      <t>ÿ</t>
    </r>
    <r>
      <rPr>
        <sz val="11"/>
        <color theme="1"/>
        <rFont val="Times New Roman"/>
        <family val="1"/>
      </rPr>
      <t xml:space="preserve">        </t>
    </r>
    <r>
      <rPr>
        <sz val="10"/>
        <rFont val="Arial"/>
        <family val="2"/>
      </rPr>
      <t>13 – 18</t>
    </r>
  </si>
  <si>
    <r>
      <t>ÿ</t>
    </r>
    <r>
      <rPr>
        <sz val="11"/>
        <color theme="1"/>
        <rFont val="Times New Roman"/>
        <family val="1"/>
      </rPr>
      <t xml:space="preserve">        </t>
    </r>
    <r>
      <rPr>
        <sz val="10"/>
        <rFont val="Arial"/>
        <family val="2"/>
      </rPr>
      <t xml:space="preserve">19 – 30 </t>
    </r>
  </si>
  <si>
    <r>
      <t>ÿ</t>
    </r>
    <r>
      <rPr>
        <sz val="11"/>
        <color theme="1"/>
        <rFont val="Times New Roman"/>
        <family val="1"/>
      </rPr>
      <t xml:space="preserve">        </t>
    </r>
    <r>
      <rPr>
        <sz val="10"/>
        <rFont val="Arial"/>
        <family val="2"/>
      </rPr>
      <t>31 – 50</t>
    </r>
  </si>
  <si>
    <r>
      <t>ÿ</t>
    </r>
    <r>
      <rPr>
        <sz val="11"/>
        <color theme="1"/>
        <rFont val="Times New Roman"/>
        <family val="1"/>
      </rPr>
      <t xml:space="preserve">        </t>
    </r>
    <r>
      <rPr>
        <sz val="10"/>
        <rFont val="Arial"/>
        <family val="2"/>
      </rPr>
      <t>51 – 60</t>
    </r>
  </si>
  <si>
    <r>
      <t>ÿ</t>
    </r>
    <r>
      <rPr>
        <sz val="11"/>
        <color theme="1"/>
        <rFont val="Times New Roman"/>
        <family val="1"/>
      </rPr>
      <t xml:space="preserve">        </t>
    </r>
    <r>
      <rPr>
        <sz val="10"/>
        <rFont val="Arial"/>
        <family val="2"/>
      </rPr>
      <t>61 – 70</t>
    </r>
  </si>
  <si>
    <r>
      <t>ÿ</t>
    </r>
    <r>
      <rPr>
        <sz val="11"/>
        <color theme="1"/>
        <rFont val="Times New Roman"/>
        <family val="1"/>
      </rPr>
      <t xml:space="preserve">        </t>
    </r>
    <r>
      <rPr>
        <sz val="10"/>
        <rFont val="Arial"/>
        <family val="2"/>
      </rPr>
      <t>Over 70</t>
    </r>
  </si>
  <si>
    <t>Please continue to page 2 to complete the application.</t>
  </si>
  <si>
    <t>Page 1 of 2</t>
  </si>
  <si>
    <t>Have you previously applied for a scholarship offered by Alabama-West Florida Conference United Methodist Women? If yes, please explain.</t>
  </si>
  <si>
    <t>Why you would like to receive this scholarship?</t>
  </si>
  <si>
    <t>Why would you like to attend this specific event?</t>
  </si>
  <si>
    <t>How are you involved in United Methodist Women in your local church?  Dates and events will be helpful if available.</t>
  </si>
  <si>
    <t>How will you share your event experience with others following the event?</t>
  </si>
  <si>
    <t>Thank you for submitting this application.  Please by your signature below acknowledge you have read and understood the terms of the scholarship agreement contained in this document.</t>
  </si>
  <si>
    <t>Signature</t>
  </si>
  <si>
    <t>Page 2 of 2</t>
  </si>
  <si>
    <t>The United Methodist Inner City Mission is a Christ centered, holistic ministry that celebrates the love of God by sharing “the good news,” by touching lives, and by providing a safe, secure environment where each person can experience love, hope, and acceptance. The ministry endeavors to provide opportunities and encouragement to children, youth, and adults as they recognize and claim their dignity and self-worth as children of God and as they excel to excellence.  Tonny Algood, Director, 913 So Broad St., Mobile, AL 36606; 251-432-1122; umicm1@yahoo.com.</t>
  </si>
  <si>
    <t>UNITED METHODIST INNER CITY MISSION</t>
  </si>
  <si>
    <t>Nellie Burge Community Center operates on basic Christian principles and on the belief that a neighborhood organized around its own interests can do much to enhance personal dignity of the individual and to restore the democratic principle of self-determination. The Center provides appropriate direct services and undertakes social action.    abcc1904@yahoo.com:  1226 Clay Street, Montgomery, AL 36104-3046; 334-264-4108. http://www.nellieburge.org.</t>
  </si>
  <si>
    <t>MARY ELLEN’S HEARTH @ NELLIE BURGE COMMUNITY CENTER</t>
  </si>
  <si>
    <t>The purpose of Dumas Wesley is to provide a community center in Mobile, Alabama. It shall seek through varied service activities for men, women, youth and children to strengthen family life, to be responsive to expressed needs, and to develop leadership and responsibility in the neighborhood and community. It shall offer, through its services to individuals and groups, the opportunity for growth in understanding the will and unconditional love of God.  kcarver@dumaswesley.org:  Kate Carver, Executive Director, 126 Mobile Street, Mobile, AL 36607; 251-479-0649, http://www.dumaswesley.org.</t>
  </si>
  <si>
    <t>DUMAS WESLEY COMMUNITY CENTER</t>
  </si>
  <si>
    <t>HISPANIC MINISTRIES</t>
  </si>
  <si>
    <t>The mission of the conference Assembly Grounds at Blue Lake is to provide a comfortable, enjoyable and meaningful location where all can come to closer saving knowledge of Jesus Christ.    directory@bluelakecamp.com:   8500 Oakwood Lane, Andalusia, AL 36420-8402; 334-222-5407. http://www.bluelakecamp.com.</t>
  </si>
  <si>
    <t xml:space="preserve">BLUE LAKE ASSEMBLY GROUNDS </t>
  </si>
  <si>
    <t>The local unit pays all their expenses/bills plus can pay Non-UMW Donations (but should be focused to women, children &amp; youth), and can pay Conference Love Offerings.  Should not pay for church building funds or other church functions as a group, but only as individual members of the church.</t>
  </si>
  <si>
    <t>Conference Love Offering</t>
  </si>
  <si>
    <t>All Local Giving Donations Paid</t>
  </si>
  <si>
    <t>Non UMW Agencies</t>
  </si>
  <si>
    <t>Total from additional page - - ATTACHED</t>
  </si>
  <si>
    <t>Dumas Wesley ($2.25 per)</t>
  </si>
  <si>
    <t>Mission u ($2.00 per)</t>
  </si>
  <si>
    <t>AWFC UMW LOVE OFFERING $10 per member</t>
  </si>
  <si>
    <t>A&amp;MD ($5 per)</t>
  </si>
  <si>
    <t>Assembly Offering ($.75)</t>
  </si>
  <si>
    <t>District Use Remit # SMR #</t>
  </si>
  <si>
    <r>
      <rPr>
        <b/>
        <sz val="11"/>
        <color rgb="FFFF0000"/>
        <rFont val="Arial"/>
        <family val="2"/>
      </rPr>
      <t>AWF UMW CONFERENCE GIVING</t>
    </r>
    <r>
      <rPr>
        <b/>
        <sz val="11"/>
        <rFont val="Arial"/>
        <family val="2"/>
      </rPr>
      <t>: Formerly Conference Specials: will be broken out to Dumas Wesley, Mission u, A&amp;MD, and Assembly Offering</t>
    </r>
  </si>
  <si>
    <t>If you want SMR pin, fill out below. Minimum Cost $40 (see bottom for type/price)</t>
  </si>
  <si>
    <t>Total Special Mission Recognition Pin</t>
  </si>
  <si>
    <t>Total Cards</t>
  </si>
  <si>
    <r>
      <t xml:space="preserve">TOTAL DESIGNATED GIFTS </t>
    </r>
    <r>
      <rPr>
        <b/>
        <sz val="10"/>
        <color rgb="FFFF0000"/>
        <rFont val="Arial"/>
        <family val="2"/>
      </rPr>
      <t>(sent to National)</t>
    </r>
  </si>
  <si>
    <r>
      <t xml:space="preserve">TOTAL UNDESIGNATED &amp; DESIGNATED GIFTS </t>
    </r>
    <r>
      <rPr>
        <b/>
        <sz val="10"/>
        <color rgb="FFFF0000"/>
        <rFont val="Arial"/>
        <family val="2"/>
      </rPr>
      <t xml:space="preserve">(sent to National) </t>
    </r>
  </si>
  <si>
    <t>AL-WEST FLORIDA CONFERENCE LOVE OFFERING</t>
  </si>
  <si>
    <t>The $10 Love Offering is split to $2.25 to Dumas Wesley, $2.00 to Mission u, $5.00 to Administrative &amp; Membership Development, and $.75 to Assembly Offering.</t>
  </si>
  <si>
    <t>Hispanic Ministries provides the United Methodist Church with a unique opportunity to develop a strong, effective and efficient ministry among the growing Hispanic population. It emphasizes mission and ministry in places where insufficient resources and other barriers limit or inhibit the quality of life and the ministry of the church.  martharr@awfumc.org: Martha Rovira, 5612 Bentley Court, 216 Berwyn Drive W. #12, Mobile, AL 36609 36608 251-975-7575.</t>
  </si>
  <si>
    <t xml:space="preserve">Each UMW member is asked to contribute $10 annually for their Conference Love Offering and is sent on to the District Treasurer.  The distribution of these funds is based on an annual review by the Alabama West Florida Conference Mission Team and by our By-Laws. Formerly going to non-United Methodist Women Agencies, they will now only fund our own agencies and events. </t>
  </si>
  <si>
    <t>Any Local Unit and/or member may send donations to any of the below agencies using the addresses provided below. Please send directly to the Agency and not to your District Treasurer.</t>
  </si>
  <si>
    <t>10 books each year -- at least 2 from each category &amp; regular reading of Response magazines.</t>
  </si>
  <si>
    <t>15 books each year -- 10 books with at least 2 from each category and 5 additional books from any category &amp; regular reading of Response magazine.</t>
  </si>
  <si>
    <t>20 books each year -- 10 books with at least 2 from each category and 10 additional books from any category &amp; regular reading of Response magazine.</t>
  </si>
  <si>
    <t>Regularly shared articles from Response relating to racism.</t>
  </si>
  <si>
    <t>CONFERENCE LOVE OFFERING</t>
  </si>
  <si>
    <r>
      <t>Return form with check to District Treasurer by</t>
    </r>
    <r>
      <rPr>
        <b/>
        <i/>
        <sz val="10"/>
        <rFont val="Arial"/>
        <family val="2"/>
      </rPr>
      <t xml:space="preserve"> NOV 1st</t>
    </r>
  </si>
  <si>
    <r>
      <t xml:space="preserve">Amount Local Unit's 
  </t>
    </r>
    <r>
      <rPr>
        <b/>
        <sz val="11"/>
        <color theme="1"/>
        <rFont val="Arial"/>
        <family val="2"/>
      </rPr>
      <t>CURRENT Year Pledge</t>
    </r>
  </si>
  <si>
    <t>(Give to local unit Program Resource or President by NOV. 30th of each year to be included on Local CPR report.</t>
  </si>
  <si>
    <r>
      <t xml:space="preserve">Activities completed between </t>
    </r>
    <r>
      <rPr>
        <b/>
        <i/>
        <sz val="12"/>
        <color rgb="FFFF0000"/>
        <rFont val="Arial"/>
        <family val="2"/>
      </rPr>
      <t>January and November</t>
    </r>
    <r>
      <rPr>
        <b/>
        <i/>
        <sz val="12"/>
        <color theme="1"/>
        <rFont val="Arial"/>
        <family val="2"/>
      </rPr>
      <t xml:space="preserve">, will be recognized at the Annual Day Meeting (Held in January).  Activities completed between 12/1 and 12/31, should be sent on a REVISED report immediately or include them on the next year's record keeping.  Report the Total on this form to the </t>
    </r>
    <r>
      <rPr>
        <b/>
        <i/>
        <sz val="12"/>
        <color rgb="FFFF0000"/>
        <rFont val="Arial"/>
        <family val="2"/>
      </rPr>
      <t>Consolidated President's Report ITEM # 3</t>
    </r>
    <r>
      <rPr>
        <b/>
        <i/>
        <sz val="12"/>
        <color theme="1"/>
        <rFont val="Arial"/>
        <family val="2"/>
      </rPr>
      <t>.  This form is for local unit use to do the project and also does need to be sent to the district president who will forward to the appropriate coordinator.</t>
    </r>
  </si>
  <si>
    <t>Team Actions Taken (Check all that apply for the year of this report)</t>
  </si>
  <si>
    <r>
      <t>This is the local unit worksheet and</t>
    </r>
    <r>
      <rPr>
        <b/>
        <i/>
        <sz val="11"/>
        <color rgb="FFFF0000"/>
        <rFont val="Arial"/>
        <family val="2"/>
      </rPr>
      <t xml:space="preserve"> does need to be sent to the district president</t>
    </r>
    <r>
      <rPr>
        <i/>
        <sz val="11"/>
        <color theme="1"/>
        <rFont val="Arial"/>
        <family val="2"/>
      </rPr>
      <t xml:space="preserve">.  Report the STATUS &amp; number of actions completed on the Consolidated President's Report.  Activities are from January through November.  </t>
    </r>
    <r>
      <rPr>
        <b/>
        <i/>
        <sz val="12"/>
        <color theme="1"/>
        <rFont val="Arial"/>
        <family val="2"/>
      </rPr>
      <t>Fill in on #7 on Consolidated President's Report, # Items &amp; Category.</t>
    </r>
  </si>
  <si>
    <r>
      <rPr>
        <b/>
        <sz val="14"/>
        <color rgb="FFFF0000"/>
        <rFont val="Arial"/>
        <family val="2"/>
      </rPr>
      <t xml:space="preserve">or </t>
    </r>
    <r>
      <rPr>
        <b/>
        <sz val="12"/>
        <color rgb="FFFF0000"/>
        <rFont val="Arial"/>
        <family val="2"/>
      </rPr>
      <t>Total</t>
    </r>
  </si>
  <si>
    <t>Revised 10/18/19</t>
  </si>
  <si>
    <r>
      <t>All individuals that wish mailed copy should pay</t>
    </r>
    <r>
      <rPr>
        <b/>
        <i/>
        <sz val="11"/>
        <color rgb="FFFF0000"/>
        <rFont val="Arial"/>
        <family val="2"/>
      </rPr>
      <t xml:space="preserve"> $8 </t>
    </r>
    <r>
      <rPr>
        <b/>
        <i/>
        <sz val="11"/>
        <rFont val="Arial"/>
        <family val="2"/>
      </rPr>
      <t>per subscription annually.  Email copies are free.  The Alert &amp; the district newsletter can also be found on the Conference website: http://www.awf-umw.org/</t>
    </r>
  </si>
  <si>
    <t>The only United Methodist Women's Agency in Alabama West Florida Conference</t>
  </si>
  <si>
    <t>Charter for Racial Justice Policies Team for the Year</t>
  </si>
  <si>
    <r>
      <t>UMW READING PROGRAM -</t>
    </r>
    <r>
      <rPr>
        <b/>
        <u/>
        <sz val="12"/>
        <color rgb="FFFF0000"/>
        <rFont val="Arial"/>
        <family val="2"/>
      </rPr>
      <t xml:space="preserve"> INDIVIDUAL FORM</t>
    </r>
  </si>
  <si>
    <t>20's</t>
  </si>
  <si>
    <t>30's</t>
  </si>
  <si>
    <t>40's</t>
  </si>
  <si>
    <t>50's</t>
  </si>
  <si>
    <t>60's</t>
  </si>
  <si>
    <t>70's</t>
  </si>
  <si>
    <t>80's</t>
  </si>
  <si>
    <t>Age (circle)</t>
  </si>
  <si>
    <t>Membership Nurture &amp; Outreach</t>
  </si>
  <si>
    <t>Program Resources</t>
  </si>
  <si>
    <t>Communications</t>
  </si>
  <si>
    <t>Webmaster</t>
  </si>
  <si>
    <t>Registrar</t>
  </si>
  <si>
    <t xml:space="preserve">Full day  </t>
  </si>
  <si>
    <t xml:space="preserve">Extended Time  </t>
  </si>
  <si>
    <t xml:space="preserve"> I am sorry but I am unable to accept an office this year. Please keep my name on file and contact me in</t>
  </si>
  <si>
    <t>You may send your completed Talent Bank Form as an attachment emailed to  contact@awf-umw.org</t>
  </si>
  <si>
    <t>The Conference Love Offering does NOT play any part of the United Methodist Women's PLEDGE to Missions. This is voluntary and the member &amp; local unit should first make a donation to the Pledge to Missions.</t>
  </si>
  <si>
    <r>
      <t xml:space="preserve">The unit will use two programs from the current or a past year’s </t>
    </r>
    <r>
      <rPr>
        <b/>
        <i/>
        <sz val="12"/>
        <color theme="1"/>
        <rFont val="Arial"/>
        <family val="2"/>
      </rPr>
      <t>UMW Program Book</t>
    </r>
    <r>
      <rPr>
        <sz val="12"/>
        <rFont val="Arial"/>
        <family val="2"/>
      </rPr>
      <t xml:space="preserve"> during the year.  Order from the UMW Mission Resources. http://www.umwmissionresources.org or go online to https://www.unitedmethodistwomen.org and print out from site. </t>
    </r>
  </si>
  <si>
    <t>Each unit, circle or subgroup will include a response moment where an item from response magazine will be lifted up as a way to tell the mission story or go online to https://www.unitedmethodistwomen.org/ and print out from site</t>
  </si>
  <si>
    <t>The unit will have at least one member subscribing to response magazine, either online or paper copies. Order from unitedmethodistwomen.org/response.</t>
  </si>
  <si>
    <t>At least one person from the unit will participate in the Reading Program. Printable copy of requirements available at https://unitedmethodistwomen.org/readingprogram.</t>
  </si>
  <si>
    <t>Invite a District or Conference Officer, other than a unit member, to one of your unit meetings during the year and/or United Methodist Women's Sunday. Or Host the Annual Day, Day Apart / Spiritual Enrichment or a District Mission Study.</t>
  </si>
  <si>
    <r>
      <t xml:space="preserve">Participate in the </t>
    </r>
    <r>
      <rPr>
        <b/>
        <sz val="12"/>
        <color theme="1"/>
        <rFont val="Arial"/>
        <family val="2"/>
      </rPr>
      <t>Campaign for Children</t>
    </r>
    <r>
      <rPr>
        <sz val="12"/>
        <rFont val="Arial"/>
        <family val="2"/>
      </rPr>
      <t xml:space="preserve"> (Children's Sabbath Service, support public education, etc.)</t>
    </r>
  </si>
  <si>
    <r>
      <t xml:space="preserve">The unit will complete a project for one of the </t>
    </r>
    <r>
      <rPr>
        <b/>
        <sz val="12"/>
        <color theme="1"/>
        <rFont val="Arial"/>
        <family val="2"/>
      </rPr>
      <t>UMW mission agencies</t>
    </r>
    <r>
      <rPr>
        <sz val="12"/>
        <rFont val="Arial"/>
        <family val="2"/>
      </rPr>
      <t xml:space="preserve"> (such as Dumas Wesley or Meridian's Wesley Center or UMCOR) each year.</t>
    </r>
  </si>
  <si>
    <r>
      <t xml:space="preserve">Use of the current or a past year’s </t>
    </r>
    <r>
      <rPr>
        <b/>
        <sz val="12"/>
        <color theme="1"/>
        <rFont val="Arial"/>
        <family val="2"/>
      </rPr>
      <t>Prayer Calendar</t>
    </r>
    <r>
      <rPr>
        <sz val="12"/>
        <rFont val="Arial"/>
        <family val="2"/>
      </rPr>
      <t xml:space="preserve"> at each general meeting of the unit to pray for persons in mission and for our mission work with women, children, and youth.  Order from the</t>
    </r>
    <r>
      <rPr>
        <b/>
        <sz val="12"/>
        <rFont val="Arial"/>
        <family val="2"/>
      </rPr>
      <t xml:space="preserve"> </t>
    </r>
    <r>
      <rPr>
        <b/>
        <i/>
        <sz val="12"/>
        <color theme="1"/>
        <rFont val="Arial"/>
        <family val="2"/>
      </rPr>
      <t>UMW Missions Resource</t>
    </r>
    <r>
      <rPr>
        <sz val="12"/>
        <rFont val="Arial"/>
        <family val="2"/>
      </rPr>
      <t xml:space="preserve"> http://www.umwmissionresources.org. </t>
    </r>
  </si>
  <si>
    <t>Gave a report to the unit about the experience of attendance to a music program, 
  theatre performance by person(s) of a different culture, race or ethnic background-- not limited to music and theatre.</t>
  </si>
  <si>
    <r>
      <t xml:space="preserve">The below amount </t>
    </r>
    <r>
      <rPr>
        <b/>
        <sz val="12"/>
        <color rgb="FFFF0000"/>
        <rFont val="Arial"/>
        <family val="2"/>
      </rPr>
      <t>only includes Pledge to Mission</t>
    </r>
    <r>
      <rPr>
        <sz val="12"/>
        <color theme="1"/>
        <rFont val="Arial"/>
        <family val="2"/>
      </rPr>
      <t>; no special funds, restricted funds like Call to Prayer, UMCOR, Dumas Wesley or the AWF conference Love Offering  are a part of this Pledge to Missions.</t>
    </r>
    <r>
      <rPr>
        <sz val="12"/>
        <color rgb="FFFF0000"/>
        <rFont val="Arial"/>
        <family val="2"/>
      </rPr>
      <t xml:space="preserve"> Pledge to Mission only includes, the unrestricted Pledge, Mission Cards, Gifts in Memory, World Thanks Offering and Special Mission Recognition pin. Your pledge total has no set or specified amount. The pledge is entirely up to you. However, please realize that our mission of helping women, children and youth around the world is dependent upon these donations. Your pledge will be used to pay your district's annual pledge as well as the Alabama West Florida Conference United Methodist Women's annual pledge.</t>
    </r>
  </si>
  <si>
    <t>I understand that I can make the above pledge anytime between January and December of the above year.  The above does not include any special UMW projects such as the Clothes Closet Program, Dumas Wesley, or Love Offering that I voluntarily make in addition to my pledge.  I also understand that 60% of the above will go to the global support of UMW around the world, and the remaining 40% will be used by our local unit as voted on by all members but in support of our overall mission of women, children and youth. This UMW Unit has pledged a total amount of $_____________, and this amount I am pledging will be used to meet that pledge.</t>
  </si>
  <si>
    <t>Alabama West Florida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</si>
</sst>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m/d/yy;@"/>
    <numFmt numFmtId="165" formatCode="_(* #,##0_);_(* \(#,##0\);_(* &quot;-&quot;??_);_(@_)"/>
    <numFmt numFmtId="166" formatCode="_(&quot;$&quot;* #,##0_);_(&quot;$&quot;* \(#,##0\);_(&quot;$&quot;* &quot;-&quot;??_);_(@_)"/>
    <numFmt numFmtId="167" formatCode="[&lt;=9999999]###\-####;\(###\)\ ###\-####"/>
  </numFmts>
  <fonts count="104">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b/>
      <sz val="12"/>
      <name val="Arial"/>
      <family val="2"/>
    </font>
    <font>
      <b/>
      <sz val="14"/>
      <name val="Arial"/>
      <family val="2"/>
    </font>
    <font>
      <sz val="12"/>
      <name val="Arial"/>
      <family val="2"/>
    </font>
    <font>
      <b/>
      <sz val="10"/>
      <name val="Arial"/>
      <family val="2"/>
    </font>
    <font>
      <b/>
      <sz val="11"/>
      <name val="Arial"/>
      <family val="2"/>
    </font>
    <font>
      <b/>
      <sz val="8"/>
      <name val="Arial"/>
      <family val="2"/>
    </font>
    <font>
      <b/>
      <sz val="10"/>
      <color indexed="9"/>
      <name val="Arial"/>
      <family val="2"/>
    </font>
    <font>
      <b/>
      <sz val="8"/>
      <color indexed="32"/>
      <name val="Arial"/>
      <family val="2"/>
    </font>
    <font>
      <b/>
      <sz val="10"/>
      <color indexed="8"/>
      <name val="Arial"/>
      <family val="2"/>
    </font>
    <font>
      <i/>
      <sz val="11"/>
      <name val="Arial"/>
      <family val="2"/>
    </font>
    <font>
      <sz val="10"/>
      <name val="Arial"/>
      <family val="2"/>
    </font>
    <font>
      <sz val="9"/>
      <name val="Arial"/>
      <family val="2"/>
    </font>
    <font>
      <sz val="8"/>
      <name val="Arial"/>
      <family val="2"/>
    </font>
    <font>
      <b/>
      <sz val="11"/>
      <color theme="1"/>
      <name val="Arial"/>
      <family val="2"/>
    </font>
    <font>
      <sz val="10"/>
      <color theme="1"/>
      <name val="Arial"/>
      <family val="2"/>
    </font>
    <font>
      <u/>
      <sz val="10"/>
      <color theme="10"/>
      <name val="Arial"/>
      <family val="2"/>
    </font>
    <font>
      <i/>
      <sz val="10"/>
      <color theme="1"/>
      <name val="Arial"/>
      <family val="2"/>
    </font>
    <font>
      <sz val="9"/>
      <color theme="1"/>
      <name val="Arial"/>
      <family val="2"/>
    </font>
    <font>
      <b/>
      <sz val="14"/>
      <color theme="1"/>
      <name val="Arial"/>
      <family val="2"/>
    </font>
    <font>
      <b/>
      <sz val="10"/>
      <color theme="1"/>
      <name val="Arial"/>
      <family val="2"/>
    </font>
    <font>
      <b/>
      <sz val="12"/>
      <color theme="1"/>
      <name val="Arial"/>
      <family val="2"/>
    </font>
    <font>
      <b/>
      <sz val="16"/>
      <color theme="1"/>
      <name val="Arial"/>
      <family val="2"/>
    </font>
    <font>
      <b/>
      <sz val="9"/>
      <color theme="1"/>
      <name val="Arial"/>
      <family val="2"/>
    </font>
    <font>
      <b/>
      <sz val="18"/>
      <color theme="1"/>
      <name val="Arial"/>
      <family val="2"/>
    </font>
    <font>
      <sz val="12"/>
      <color theme="1"/>
      <name val="Arial"/>
      <family val="2"/>
    </font>
    <font>
      <i/>
      <sz val="11"/>
      <color theme="1"/>
      <name val="Arial"/>
      <family val="2"/>
    </font>
    <font>
      <sz val="14"/>
      <color theme="1"/>
      <name val="Arial"/>
      <family val="2"/>
    </font>
    <font>
      <sz val="14"/>
      <color rgb="FFFF0000"/>
      <name val="Arial"/>
      <family val="2"/>
    </font>
    <font>
      <i/>
      <sz val="14"/>
      <color rgb="FFFF0000"/>
      <name val="Arial"/>
      <family val="2"/>
    </font>
    <font>
      <sz val="16"/>
      <color theme="1"/>
      <name val="Arial"/>
      <family val="2"/>
    </font>
    <font>
      <b/>
      <i/>
      <sz val="11"/>
      <color theme="1"/>
      <name val="Arial"/>
      <family val="2"/>
    </font>
    <font>
      <b/>
      <sz val="11"/>
      <color rgb="FFFF0000"/>
      <name val="Arial"/>
      <family val="2"/>
    </font>
    <font>
      <b/>
      <sz val="8"/>
      <color rgb="FFFF0000"/>
      <name val="Arial"/>
      <family val="2"/>
    </font>
    <font>
      <b/>
      <sz val="14"/>
      <color rgb="FFFF0000"/>
      <name val="Arial"/>
      <family val="2"/>
    </font>
    <font>
      <b/>
      <i/>
      <sz val="10"/>
      <color theme="1"/>
      <name val="Arial"/>
      <family val="2"/>
    </font>
    <font>
      <sz val="8"/>
      <color theme="1"/>
      <name val="Arial"/>
      <family val="2"/>
    </font>
    <font>
      <b/>
      <sz val="8"/>
      <color theme="1"/>
      <name val="Arial"/>
      <family val="2"/>
    </font>
    <font>
      <i/>
      <sz val="12"/>
      <color theme="1"/>
      <name val="Arial"/>
      <family val="2"/>
    </font>
    <font>
      <b/>
      <sz val="16"/>
      <name val="Arial"/>
      <family val="2"/>
    </font>
    <font>
      <sz val="11"/>
      <name val="Arial"/>
      <family val="2"/>
    </font>
    <font>
      <i/>
      <sz val="10"/>
      <name val="Arial"/>
      <family val="2"/>
    </font>
    <font>
      <b/>
      <i/>
      <sz val="10"/>
      <color rgb="FFFF0000"/>
      <name val="Arial"/>
      <family val="2"/>
    </font>
    <font>
      <b/>
      <i/>
      <sz val="10"/>
      <name val="Arial"/>
      <family val="2"/>
    </font>
    <font>
      <b/>
      <i/>
      <sz val="8"/>
      <name val="Arial"/>
      <family val="2"/>
    </font>
    <font>
      <b/>
      <sz val="18"/>
      <name val="Arial"/>
      <family val="2"/>
    </font>
    <font>
      <u/>
      <sz val="10"/>
      <color indexed="12"/>
      <name val="Arial"/>
      <family val="2"/>
    </font>
    <font>
      <b/>
      <i/>
      <sz val="11"/>
      <name val="Arial"/>
      <family val="2"/>
    </font>
    <font>
      <b/>
      <sz val="18"/>
      <color theme="1"/>
      <name val="Calibri"/>
      <family val="2"/>
    </font>
    <font>
      <b/>
      <u/>
      <sz val="24"/>
      <color theme="1"/>
      <name val="Segoe Script"/>
      <family val="2"/>
    </font>
    <font>
      <sz val="11"/>
      <color theme="1"/>
      <name val="Calibri"/>
      <family val="2"/>
    </font>
    <font>
      <u/>
      <sz val="11"/>
      <color theme="1"/>
      <name val="Calibri"/>
      <family val="2"/>
    </font>
    <font>
      <b/>
      <sz val="11"/>
      <color theme="3"/>
      <name val="HelveticaNeueETW01-55Rg"/>
    </font>
    <font>
      <b/>
      <sz val="16"/>
      <color rgb="FFFF0000"/>
      <name val="Arial"/>
      <family val="2"/>
    </font>
    <font>
      <sz val="11"/>
      <color rgb="FF333333"/>
      <name val="HelveticaNeueETW01-55Rg"/>
    </font>
    <font>
      <sz val="10"/>
      <color rgb="FF333333"/>
      <name val="HelveticaNeueETW01-55Rg"/>
    </font>
    <font>
      <b/>
      <i/>
      <sz val="12"/>
      <color theme="1"/>
      <name val="Arial"/>
      <family val="2"/>
    </font>
    <font>
      <b/>
      <i/>
      <sz val="12"/>
      <color rgb="FFFF0000"/>
      <name val="Arial"/>
      <family val="2"/>
    </font>
    <font>
      <sz val="10"/>
      <name val="Arial"/>
      <family val="2"/>
    </font>
    <font>
      <b/>
      <i/>
      <sz val="9"/>
      <color rgb="FFFF0000"/>
      <name val="Arial"/>
      <family val="2"/>
    </font>
    <font>
      <b/>
      <sz val="20"/>
      <name val="Americana BT"/>
      <family val="1"/>
    </font>
    <font>
      <b/>
      <sz val="12"/>
      <color indexed="32"/>
      <name val="Arial"/>
      <family val="2"/>
    </font>
    <font>
      <b/>
      <u/>
      <sz val="12"/>
      <name val="Arial"/>
      <family val="2"/>
    </font>
    <font>
      <sz val="12"/>
      <color rgb="FF000000"/>
      <name val="Arial"/>
      <family val="2"/>
    </font>
    <font>
      <sz val="14"/>
      <color rgb="FF000000"/>
      <name val="Arial"/>
      <family val="2"/>
    </font>
    <font>
      <b/>
      <sz val="12"/>
      <color rgb="FF000000"/>
      <name val="Arial"/>
      <family val="2"/>
    </font>
    <font>
      <sz val="11"/>
      <color rgb="FF000000"/>
      <name val="Arial"/>
      <family val="2"/>
    </font>
    <font>
      <b/>
      <sz val="11"/>
      <color rgb="FF000000"/>
      <name val="Arial"/>
      <family val="2"/>
    </font>
    <font>
      <sz val="9"/>
      <color rgb="FF000000"/>
      <name val="Arial"/>
      <family val="2"/>
    </font>
    <font>
      <sz val="8"/>
      <color rgb="FF000000"/>
      <name val="Arial"/>
      <family val="2"/>
    </font>
    <font>
      <b/>
      <i/>
      <sz val="12"/>
      <name val="Arial"/>
      <family val="2"/>
    </font>
    <font>
      <b/>
      <sz val="9"/>
      <name val="Arial"/>
      <family val="2"/>
    </font>
    <font>
      <u/>
      <sz val="14"/>
      <color theme="1"/>
      <name val="Arial"/>
      <family val="2"/>
    </font>
    <font>
      <b/>
      <sz val="10"/>
      <color rgb="FFFF0000"/>
      <name val="Arial Black"/>
      <family val="2"/>
    </font>
    <font>
      <b/>
      <sz val="12"/>
      <color rgb="FFFF0000"/>
      <name val="Arial Black"/>
      <family val="2"/>
    </font>
    <font>
      <b/>
      <sz val="12"/>
      <color rgb="FFFF0000"/>
      <name val="Arial"/>
      <family val="2"/>
    </font>
    <font>
      <b/>
      <i/>
      <sz val="8"/>
      <color rgb="FFFF0000"/>
      <name val="Arial"/>
      <family val="2"/>
    </font>
    <font>
      <b/>
      <i/>
      <sz val="9"/>
      <name val="Arial"/>
      <family val="2"/>
    </font>
    <font>
      <b/>
      <sz val="10"/>
      <color rgb="FFFF0000"/>
      <name val="Arial"/>
      <family val="2"/>
    </font>
    <font>
      <sz val="10"/>
      <color rgb="FF363636"/>
      <name val="Arial"/>
      <family val="2"/>
    </font>
    <font>
      <sz val="11"/>
      <color theme="1"/>
      <name val="Symbol"/>
      <family val="1"/>
      <charset val="2"/>
    </font>
    <font>
      <sz val="11"/>
      <color theme="1"/>
      <name val="Times New Roman"/>
      <family val="1"/>
    </font>
    <font>
      <sz val="11"/>
      <color theme="0"/>
      <name val="Arial"/>
      <family val="2"/>
    </font>
    <font>
      <b/>
      <sz val="22"/>
      <name val="Gadugi"/>
      <family val="2"/>
    </font>
    <font>
      <b/>
      <i/>
      <sz val="11"/>
      <color rgb="FFFF0000"/>
      <name val="Arial"/>
      <family val="2"/>
    </font>
    <font>
      <b/>
      <u/>
      <sz val="12"/>
      <color rgb="FFFF0000"/>
      <name val="Arial"/>
      <family val="2"/>
    </font>
    <font>
      <sz val="12"/>
      <color rgb="FFFF0000"/>
      <name val="Arial"/>
      <family val="2"/>
    </font>
    <font>
      <b/>
      <sz val="12"/>
      <color theme="1"/>
      <name val="Calibri"/>
      <family val="2"/>
    </font>
  </fonts>
  <fills count="23">
    <fill>
      <patternFill patternType="none"/>
    </fill>
    <fill>
      <patternFill patternType="gray125"/>
    </fill>
    <fill>
      <patternFill patternType="solid">
        <fgColor indexed="55"/>
        <bgColor indexed="64"/>
      </patternFill>
    </fill>
    <fill>
      <patternFill patternType="solid">
        <fgColor indexed="3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Up"/>
    </fill>
    <fill>
      <patternFill patternType="solid">
        <fgColor indexed="2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FFFFCC"/>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66"/>
        <bgColor indexed="64"/>
      </patternFill>
    </fill>
    <fill>
      <patternFill patternType="solid">
        <fgColor theme="2" tint="-9.9978637043366805E-2"/>
        <bgColor indexed="64"/>
      </patternFill>
    </fill>
    <fill>
      <patternFill patternType="solid">
        <fgColor theme="3" tint="0.79998168889431442"/>
        <bgColor indexed="64"/>
      </patternFill>
    </fill>
  </fills>
  <borders count="7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ck">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thick">
        <color rgb="FF000000"/>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2">
    <xf numFmtId="0" fontId="0" fillId="0" borderId="0"/>
    <xf numFmtId="0" fontId="31" fillId="0" borderId="0"/>
    <xf numFmtId="0" fontId="32" fillId="0" borderId="0" applyNumberFormat="0" applyFill="0" applyBorder="0" applyAlignment="0" applyProtection="0">
      <alignment vertical="top"/>
      <protection locked="0"/>
    </xf>
    <xf numFmtId="0" fontId="15" fillId="0" borderId="0"/>
    <xf numFmtId="44" fontId="15" fillId="0" borderId="0" applyFont="0" applyFill="0" applyBorder="0" applyAlignment="0" applyProtection="0"/>
    <xf numFmtId="0" fontId="27" fillId="0" borderId="0"/>
    <xf numFmtId="44" fontId="27"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62" fillId="0" borderId="0" applyNumberFormat="0" applyFill="0" applyBorder="0" applyAlignment="0" applyProtection="0">
      <alignment vertical="top"/>
      <protection locked="0"/>
    </xf>
    <xf numFmtId="43" fontId="15" fillId="0" borderId="0" applyFont="0" applyFill="0" applyBorder="0" applyAlignment="0" applyProtection="0"/>
    <xf numFmtId="0" fontId="14" fillId="0" borderId="0"/>
    <xf numFmtId="0" fontId="12" fillId="0" borderId="0"/>
    <xf numFmtId="44" fontId="74"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8" fillId="0" borderId="0" applyFont="0" applyFill="0" applyBorder="0" applyAlignment="0" applyProtection="0"/>
    <xf numFmtId="0" fontId="9" fillId="0" borderId="0"/>
    <xf numFmtId="9" fontId="27"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cellStyleXfs>
  <cellXfs count="787">
    <xf numFmtId="0" fontId="0" fillId="0" borderId="0" xfId="0"/>
    <xf numFmtId="0" fontId="19" fillId="0" borderId="0" xfId="0" applyFont="1"/>
    <xf numFmtId="0" fontId="0" fillId="0" borderId="3" xfId="0" applyBorder="1"/>
    <xf numFmtId="0" fontId="0" fillId="0" borderId="0" xfId="0" applyBorder="1"/>
    <xf numFmtId="0" fontId="0" fillId="0" borderId="4" xfId="0" applyBorder="1"/>
    <xf numFmtId="0" fontId="16" fillId="0" borderId="0" xfId="0" applyFont="1" applyBorder="1" applyAlignment="1">
      <alignment horizontal="centerContinuous"/>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1" xfId="0" applyFont="1" applyBorder="1" applyAlignment="1">
      <alignment horizontal="centerContinuous"/>
    </xf>
    <xf numFmtId="0" fontId="0" fillId="2" borderId="0" xfId="0" applyFill="1"/>
    <xf numFmtId="0" fontId="22" fillId="0" borderId="0" xfId="0" applyFont="1" applyBorder="1" applyAlignment="1">
      <alignment horizontal="centerContinuous"/>
    </xf>
    <xf numFmtId="0" fontId="24" fillId="3" borderId="9" xfId="0" applyFont="1" applyFill="1" applyBorder="1"/>
    <xf numFmtId="0" fontId="26" fillId="0" borderId="0" xfId="0" quotePrefix="1" applyFont="1"/>
    <xf numFmtId="0" fontId="26" fillId="0" borderId="0" xfId="0" applyFont="1"/>
    <xf numFmtId="0" fontId="25" fillId="3" borderId="8" xfId="0" applyFont="1" applyFill="1" applyBorder="1" applyAlignment="1">
      <alignment vertical="center"/>
    </xf>
    <xf numFmtId="0" fontId="23" fillId="3" borderId="8" xfId="0" applyFont="1" applyFill="1" applyBorder="1" applyAlignment="1">
      <alignment vertical="center"/>
    </xf>
    <xf numFmtId="0" fontId="0" fillId="0" borderId="8" xfId="0" applyBorder="1" applyAlignment="1">
      <alignment horizontal="center"/>
    </xf>
    <xf numFmtId="0" fontId="18" fillId="0" borderId="0" xfId="0" applyFont="1" applyBorder="1"/>
    <xf numFmtId="0" fontId="27" fillId="0" borderId="8" xfId="0" applyFont="1" applyBorder="1" applyAlignment="1">
      <alignment horizontal="center"/>
    </xf>
    <xf numFmtId="0" fontId="0" fillId="3" borderId="8" xfId="0" applyFill="1" applyBorder="1" applyAlignment="1">
      <alignment horizontal="center"/>
    </xf>
    <xf numFmtId="0" fontId="18" fillId="5" borderId="0" xfId="0" applyFont="1" applyFill="1" applyAlignment="1">
      <alignment horizontal="centerContinuous" vertical="center"/>
    </xf>
    <xf numFmtId="0" fontId="20" fillId="5" borderId="0" xfId="0" applyFont="1" applyFill="1" applyAlignment="1">
      <alignment horizontal="centerContinuous" vertical="center"/>
    </xf>
    <xf numFmtId="0" fontId="31" fillId="0" borderId="0" xfId="1"/>
    <xf numFmtId="0" fontId="31" fillId="0" borderId="7" xfId="1" applyFont="1" applyBorder="1" applyAlignment="1">
      <alignment horizontal="center" vertical="top" wrapText="1"/>
    </xf>
    <xf numFmtId="0" fontId="31" fillId="0" borderId="16" xfId="1" applyFont="1" applyBorder="1" applyAlignment="1">
      <alignment horizontal="center" vertical="top" wrapText="1"/>
    </xf>
    <xf numFmtId="0" fontId="31" fillId="0" borderId="17" xfId="1" applyFont="1" applyBorder="1" applyAlignment="1">
      <alignment horizontal="center" vertical="top" wrapText="1"/>
    </xf>
    <xf numFmtId="0" fontId="34" fillId="0" borderId="17" xfId="1" applyFont="1" applyBorder="1" applyAlignment="1">
      <alignment horizontal="right" wrapText="1"/>
    </xf>
    <xf numFmtId="0" fontId="34" fillId="0" borderId="23" xfId="1" applyFont="1" applyBorder="1" applyAlignment="1">
      <alignment horizontal="right" wrapText="1"/>
    </xf>
    <xf numFmtId="0" fontId="35" fillId="6" borderId="24" xfId="1" applyFont="1" applyFill="1" applyBorder="1" applyAlignment="1">
      <alignment horizontal="center" vertical="top" wrapText="1"/>
    </xf>
    <xf numFmtId="0" fontId="35" fillId="6" borderId="25" xfId="1" applyFont="1" applyFill="1" applyBorder="1" applyAlignment="1">
      <alignment horizontal="center" vertical="top" wrapText="1"/>
    </xf>
    <xf numFmtId="0" fontId="36" fillId="6" borderId="26" xfId="1" applyFont="1" applyFill="1" applyBorder="1" applyAlignment="1">
      <alignment horizontal="center" vertical="top" wrapText="1"/>
    </xf>
    <xf numFmtId="0" fontId="34" fillId="6" borderId="25" xfId="1" applyFont="1" applyFill="1" applyBorder="1" applyAlignment="1">
      <alignment horizontal="right" vertical="top" wrapText="1"/>
    </xf>
    <xf numFmtId="0" fontId="36" fillId="6" borderId="24" xfId="1" applyFont="1" applyFill="1" applyBorder="1" applyAlignment="1">
      <alignment horizontal="center" vertical="top" wrapText="1"/>
    </xf>
    <xf numFmtId="0" fontId="36" fillId="6" borderId="27" xfId="1" applyFont="1" applyFill="1" applyBorder="1" applyAlignment="1">
      <alignment horizontal="center" vertical="top" wrapText="1"/>
    </xf>
    <xf numFmtId="0" fontId="36" fillId="6" borderId="28" xfId="1" applyFont="1" applyFill="1" applyBorder="1" applyAlignment="1">
      <alignment horizontal="center" vertical="top" wrapText="1"/>
    </xf>
    <xf numFmtId="0" fontId="31" fillId="0" borderId="8" xfId="1" applyBorder="1"/>
    <xf numFmtId="0" fontId="31" fillId="0" borderId="7" xfId="1" applyBorder="1"/>
    <xf numFmtId="0" fontId="35" fillId="6" borderId="28" xfId="1" applyFont="1" applyFill="1" applyBorder="1" applyAlignment="1">
      <alignment horizontal="center" vertical="top" wrapText="1"/>
    </xf>
    <xf numFmtId="0" fontId="34" fillId="6" borderId="25" xfId="1" applyFont="1" applyFill="1" applyBorder="1" applyAlignment="1">
      <alignment horizontal="center" vertical="top" wrapText="1"/>
    </xf>
    <xf numFmtId="0" fontId="37" fillId="0" borderId="30" xfId="1" applyFont="1" applyBorder="1" applyAlignment="1">
      <alignment horizontal="center" vertical="top" wrapText="1"/>
    </xf>
    <xf numFmtId="0" fontId="37" fillId="0" borderId="31" xfId="1" applyFont="1" applyBorder="1" applyAlignment="1">
      <alignment horizontal="center" vertical="top" wrapText="1"/>
    </xf>
    <xf numFmtId="0" fontId="37" fillId="0" borderId="32" xfId="1" applyFont="1" applyBorder="1" applyAlignment="1">
      <alignment horizontal="center" vertical="center" wrapText="1"/>
    </xf>
    <xf numFmtId="0" fontId="39" fillId="0" borderId="34" xfId="1" applyFont="1" applyBorder="1" applyAlignment="1">
      <alignment horizontal="center" vertical="center" wrapText="1"/>
    </xf>
    <xf numFmtId="0" fontId="15" fillId="0" borderId="0" xfId="3"/>
    <xf numFmtId="0" fontId="15" fillId="0" borderId="0" xfId="3" applyAlignment="1"/>
    <xf numFmtId="0" fontId="15" fillId="0" borderId="0" xfId="3" applyAlignment="1">
      <alignment wrapText="1"/>
    </xf>
    <xf numFmtId="0" fontId="15" fillId="0" borderId="0" xfId="3" applyAlignment="1">
      <alignment horizontal="left" wrapText="1"/>
    </xf>
    <xf numFmtId="0" fontId="15" fillId="0" borderId="0" xfId="3" applyBorder="1" applyAlignment="1">
      <alignment wrapText="1"/>
    </xf>
    <xf numFmtId="0" fontId="15" fillId="0" borderId="35" xfId="3" applyBorder="1" applyAlignment="1">
      <alignment wrapText="1"/>
    </xf>
    <xf numFmtId="0" fontId="15" fillId="0" borderId="29" xfId="3" applyBorder="1" applyAlignment="1">
      <alignment horizontal="left" wrapText="1"/>
    </xf>
    <xf numFmtId="0" fontId="15" fillId="0" borderId="0" xfId="3" applyBorder="1" applyAlignment="1">
      <alignment horizontal="left" wrapText="1"/>
    </xf>
    <xf numFmtId="0" fontId="15" fillId="5" borderId="0" xfId="3" applyFill="1"/>
    <xf numFmtId="0" fontId="30" fillId="5" borderId="29" xfId="3" applyFont="1" applyFill="1" applyBorder="1" applyAlignment="1">
      <alignment horizontal="center" wrapText="1"/>
    </xf>
    <xf numFmtId="0" fontId="30" fillId="5" borderId="0" xfId="3" applyFont="1" applyFill="1" applyBorder="1" applyAlignment="1">
      <alignment horizontal="center" wrapText="1"/>
    </xf>
    <xf numFmtId="0" fontId="30" fillId="5" borderId="35" xfId="3" applyFont="1" applyFill="1" applyBorder="1" applyAlignment="1">
      <alignment horizontal="center" wrapText="1"/>
    </xf>
    <xf numFmtId="0" fontId="31" fillId="0" borderId="32" xfId="3" applyFont="1" applyBorder="1" applyAlignment="1">
      <alignment horizontal="center" vertical="center" wrapText="1"/>
    </xf>
    <xf numFmtId="0" fontId="15" fillId="0" borderId="0" xfId="3" applyAlignment="1">
      <alignment vertical="center" wrapText="1"/>
    </xf>
    <xf numFmtId="0" fontId="15" fillId="5" borderId="0" xfId="3" applyFill="1" applyAlignment="1">
      <alignment horizontal="right" vertical="center"/>
    </xf>
    <xf numFmtId="0" fontId="15" fillId="5" borderId="2" xfId="3" applyFill="1" applyBorder="1" applyAlignment="1">
      <alignment horizontal="right" vertical="center"/>
    </xf>
    <xf numFmtId="0" fontId="15" fillId="0" borderId="2" xfId="3" applyBorder="1"/>
    <xf numFmtId="0" fontId="15" fillId="0" borderId="8" xfId="3" applyBorder="1"/>
    <xf numFmtId="0" fontId="15" fillId="5" borderId="10" xfId="3" applyFill="1" applyBorder="1" applyAlignment="1">
      <alignment horizontal="right" vertical="center"/>
    </xf>
    <xf numFmtId="0" fontId="15" fillId="0" borderId="10" xfId="3" applyBorder="1"/>
    <xf numFmtId="0" fontId="15" fillId="5" borderId="0" xfId="3" applyFill="1" applyBorder="1" applyAlignment="1">
      <alignment horizontal="right" vertical="center"/>
    </xf>
    <xf numFmtId="0" fontId="15" fillId="0" borderId="0" xfId="3" applyBorder="1"/>
    <xf numFmtId="0" fontId="15" fillId="5" borderId="11" xfId="3" applyFill="1" applyBorder="1" applyAlignment="1">
      <alignment horizontal="right" vertical="center"/>
    </xf>
    <xf numFmtId="0" fontId="15" fillId="0" borderId="51" xfId="3" applyBorder="1"/>
    <xf numFmtId="0" fontId="48" fillId="0" borderId="0" xfId="3" applyFont="1" applyAlignment="1">
      <alignment horizontal="center" vertical="center"/>
    </xf>
    <xf numFmtId="0" fontId="15" fillId="5" borderId="13" xfId="3" applyFill="1" applyBorder="1" applyAlignment="1">
      <alignment horizontal="right" vertical="center"/>
    </xf>
    <xf numFmtId="0" fontId="15" fillId="0" borderId="2" xfId="3" applyBorder="1" applyAlignment="1">
      <alignment horizontal="center"/>
    </xf>
    <xf numFmtId="0" fontId="15" fillId="0" borderId="37" xfId="3" applyBorder="1" applyAlignment="1">
      <alignment horizontal="center"/>
    </xf>
    <xf numFmtId="0" fontId="15" fillId="5" borderId="40" xfId="3" applyFill="1" applyBorder="1" applyAlignment="1">
      <alignment horizontal="right" vertical="center"/>
    </xf>
    <xf numFmtId="0" fontId="15" fillId="0" borderId="40" xfId="3" applyBorder="1" applyAlignment="1">
      <alignment horizontal="center"/>
    </xf>
    <xf numFmtId="0" fontId="15" fillId="0" borderId="41" xfId="3" applyBorder="1" applyAlignment="1">
      <alignment horizontal="center"/>
    </xf>
    <xf numFmtId="0" fontId="15" fillId="0" borderId="8" xfId="3" applyBorder="1" applyAlignment="1">
      <alignment wrapText="1"/>
    </xf>
    <xf numFmtId="0" fontId="15" fillId="0" borderId="8" xfId="3" applyBorder="1" applyAlignment="1">
      <alignment horizontal="center" vertical="center"/>
    </xf>
    <xf numFmtId="0" fontId="15" fillId="0" borderId="8" xfId="3" applyBorder="1" applyAlignment="1">
      <alignment horizontal="center" vertical="center" wrapText="1"/>
    </xf>
    <xf numFmtId="0" fontId="15" fillId="0" borderId="0" xfId="3" applyAlignment="1">
      <alignment horizontal="center"/>
    </xf>
    <xf numFmtId="0" fontId="15" fillId="0" borderId="1" xfId="3" applyBorder="1"/>
    <xf numFmtId="0" fontId="27" fillId="0" borderId="0" xfId="5"/>
    <xf numFmtId="0" fontId="20" fillId="0" borderId="0" xfId="5" applyFont="1"/>
    <xf numFmtId="0" fontId="20" fillId="0" borderId="0" xfId="5" applyFont="1" applyAlignment="1">
      <alignment horizontal="center"/>
    </xf>
    <xf numFmtId="4" fontId="27" fillId="0" borderId="0" xfId="5" applyNumberFormat="1"/>
    <xf numFmtId="4" fontId="27" fillId="0" borderId="42" xfId="5" applyNumberFormat="1" applyBorder="1"/>
    <xf numFmtId="0" fontId="27" fillId="0" borderId="35" xfId="5" applyBorder="1"/>
    <xf numFmtId="0" fontId="27" fillId="0" borderId="0" xfId="5" applyBorder="1"/>
    <xf numFmtId="0" fontId="27" fillId="0" borderId="0" xfId="5" applyAlignment="1">
      <alignment vertical="center"/>
    </xf>
    <xf numFmtId="0" fontId="37" fillId="0" borderId="8" xfId="3" applyFont="1" applyBorder="1" applyAlignment="1">
      <alignment horizontal="center"/>
    </xf>
    <xf numFmtId="0" fontId="27" fillId="0" borderId="0" xfId="5" applyFont="1"/>
    <xf numFmtId="0" fontId="27" fillId="0" borderId="8" xfId="5" applyFont="1" applyBorder="1"/>
    <xf numFmtId="44" fontId="27" fillId="0" borderId="8" xfId="6" applyFont="1" applyBorder="1"/>
    <xf numFmtId="0" fontId="27" fillId="0" borderId="8" xfId="5" applyFont="1" applyBorder="1" applyAlignment="1">
      <alignment wrapText="1"/>
    </xf>
    <xf numFmtId="0" fontId="56" fillId="0" borderId="8" xfId="5" applyFont="1" applyBorder="1"/>
    <xf numFmtId="0" fontId="27" fillId="0" borderId="8" xfId="5" applyFont="1" applyBorder="1" applyAlignment="1">
      <alignment vertical="center"/>
    </xf>
    <xf numFmtId="0" fontId="56" fillId="0" borderId="8" xfId="5" applyFont="1" applyBorder="1" applyAlignment="1">
      <alignment vertical="center"/>
    </xf>
    <xf numFmtId="0" fontId="21" fillId="0" borderId="8" xfId="5" applyFont="1" applyBorder="1" applyAlignment="1">
      <alignment vertical="center"/>
    </xf>
    <xf numFmtId="0" fontId="20" fillId="0" borderId="8" xfId="5" applyFont="1" applyBorder="1" applyAlignment="1">
      <alignment horizontal="right"/>
    </xf>
    <xf numFmtId="0" fontId="59" fillId="0" borderId="8" xfId="5" applyFont="1" applyBorder="1" applyAlignment="1">
      <alignment horizontal="right"/>
    </xf>
    <xf numFmtId="0" fontId="21" fillId="0" borderId="8" xfId="5" applyFont="1" applyBorder="1" applyAlignment="1">
      <alignment wrapText="1"/>
    </xf>
    <xf numFmtId="44" fontId="56" fillId="4" borderId="8" xfId="6" applyFont="1" applyFill="1" applyBorder="1" applyAlignment="1">
      <alignment horizontal="left" vertical="center"/>
    </xf>
    <xf numFmtId="0" fontId="27" fillId="0" borderId="9" xfId="5" applyFont="1" applyBorder="1"/>
    <xf numFmtId="0" fontId="41" fillId="0" borderId="0" xfId="3" applyFont="1" applyAlignment="1">
      <alignment horizontal="center" vertical="center" wrapText="1"/>
    </xf>
    <xf numFmtId="0" fontId="41" fillId="0" borderId="0" xfId="3" applyFont="1" applyAlignment="1">
      <alignment vertical="center" wrapText="1"/>
    </xf>
    <xf numFmtId="0" fontId="37" fillId="0" borderId="0" xfId="3" applyFont="1" applyAlignment="1">
      <alignment horizontal="center" vertical="center" wrapText="1"/>
    </xf>
    <xf numFmtId="0" fontId="66" fillId="0" borderId="0" xfId="3" applyFont="1" applyAlignment="1">
      <alignment vertical="center" wrapText="1"/>
    </xf>
    <xf numFmtId="0" fontId="50" fillId="0" borderId="8" xfId="3" applyFont="1" applyBorder="1" applyAlignment="1">
      <alignment horizontal="center" vertical="center" wrapText="1"/>
    </xf>
    <xf numFmtId="0" fontId="30" fillId="0" borderId="8" xfId="3" applyFont="1" applyBorder="1" applyAlignment="1">
      <alignment horizontal="center" vertical="center" wrapText="1"/>
    </xf>
    <xf numFmtId="3" fontId="30" fillId="0" borderId="8" xfId="3" applyNumberFormat="1" applyFont="1" applyBorder="1" applyAlignment="1">
      <alignment horizontal="center" vertical="center" wrapText="1"/>
    </xf>
    <xf numFmtId="0" fontId="30" fillId="11" borderId="8" xfId="3" applyFont="1" applyFill="1" applyBorder="1" applyAlignment="1">
      <alignment horizontal="center" vertical="center" wrapText="1"/>
    </xf>
    <xf numFmtId="0" fontId="30" fillId="13" borderId="8" xfId="3" applyFont="1" applyFill="1" applyBorder="1" applyAlignment="1">
      <alignment horizontal="right" vertical="center"/>
    </xf>
    <xf numFmtId="3" fontId="15" fillId="0" borderId="8" xfId="3" applyNumberFormat="1" applyBorder="1" applyAlignment="1">
      <alignment horizontal="center" vertical="center" wrapText="1"/>
    </xf>
    <xf numFmtId="0" fontId="52" fillId="0" borderId="8" xfId="3" applyFont="1" applyBorder="1" applyAlignment="1">
      <alignment horizontal="center" vertical="center" wrapText="1"/>
    </xf>
    <xf numFmtId="165" fontId="0" fillId="0" borderId="8" xfId="16" applyNumberFormat="1" applyFont="1" applyBorder="1" applyAlignment="1">
      <alignment horizontal="center" vertical="center"/>
    </xf>
    <xf numFmtId="3" fontId="15" fillId="0" borderId="8" xfId="3" applyNumberFormat="1" applyBorder="1" applyAlignment="1">
      <alignment horizontal="center" vertical="center"/>
    </xf>
    <xf numFmtId="6" fontId="15" fillId="0" borderId="8" xfId="3" applyNumberFormat="1" applyBorder="1" applyAlignment="1">
      <alignment horizontal="center" vertical="center"/>
    </xf>
    <xf numFmtId="0" fontId="15" fillId="13" borderId="8" xfId="3" applyFill="1" applyBorder="1" applyAlignment="1">
      <alignment horizontal="right" vertical="center"/>
    </xf>
    <xf numFmtId="166" fontId="0" fillId="0" borderId="8" xfId="4" applyNumberFormat="1" applyFont="1" applyBorder="1" applyAlignment="1">
      <alignment horizontal="center" vertical="center" wrapText="1"/>
    </xf>
    <xf numFmtId="0" fontId="31" fillId="0" borderId="8" xfId="3" applyFont="1" applyBorder="1" applyAlignment="1">
      <alignment horizontal="center" vertical="center" wrapText="1"/>
    </xf>
    <xf numFmtId="0" fontId="30" fillId="14" borderId="8" xfId="3" applyFont="1" applyFill="1" applyBorder="1" applyAlignment="1">
      <alignment horizontal="right" vertical="center"/>
    </xf>
    <xf numFmtId="0" fontId="15" fillId="0" borderId="8" xfId="3" applyBorder="1" applyAlignment="1">
      <alignment horizontal="left" vertical="center"/>
    </xf>
    <xf numFmtId="0" fontId="30" fillId="15" borderId="8" xfId="3" applyFont="1" applyFill="1" applyBorder="1" applyAlignment="1">
      <alignment horizontal="right" vertical="center"/>
    </xf>
    <xf numFmtId="2" fontId="15" fillId="0" borderId="8" xfId="3" applyNumberFormat="1" applyBorder="1" applyAlignment="1">
      <alignment horizontal="right" vertical="center"/>
    </xf>
    <xf numFmtId="0" fontId="30" fillId="15" borderId="8" xfId="3" applyFont="1" applyFill="1" applyBorder="1" applyAlignment="1">
      <alignment horizontal="right" vertical="center" wrapText="1"/>
    </xf>
    <xf numFmtId="0" fontId="36" fillId="15" borderId="8" xfId="3" applyFont="1" applyFill="1" applyBorder="1" applyAlignment="1">
      <alignment horizontal="right" vertical="center"/>
    </xf>
    <xf numFmtId="0" fontId="15" fillId="0" borderId="8" xfId="3" applyBorder="1" applyAlignment="1">
      <alignment horizontal="right" vertical="center"/>
    </xf>
    <xf numFmtId="0" fontId="20" fillId="5" borderId="8" xfId="0" applyFont="1" applyFill="1" applyBorder="1" applyAlignment="1">
      <alignment horizontal="center" vertical="center"/>
    </xf>
    <xf numFmtId="0" fontId="15" fillId="0" borderId="40" xfId="3" applyBorder="1" applyAlignment="1">
      <alignment vertical="center" wrapText="1"/>
    </xf>
    <xf numFmtId="0" fontId="15" fillId="0" borderId="13" xfId="3" applyBorder="1" applyAlignment="1">
      <alignment vertical="center" wrapText="1"/>
    </xf>
    <xf numFmtId="0" fontId="15" fillId="0" borderId="2" xfId="3" applyBorder="1" applyAlignment="1">
      <alignment vertical="center" wrapText="1"/>
    </xf>
    <xf numFmtId="0" fontId="44" fillId="8" borderId="35" xfId="3" applyFont="1" applyFill="1" applyBorder="1" applyAlignment="1">
      <alignment vertical="center" wrapText="1"/>
    </xf>
    <xf numFmtId="0" fontId="44" fillId="8" borderId="31" xfId="3" applyFont="1" applyFill="1" applyBorder="1" applyAlignment="1">
      <alignment vertical="center" wrapText="1"/>
    </xf>
    <xf numFmtId="0" fontId="13" fillId="0" borderId="0" xfId="3" applyFont="1" applyBorder="1"/>
    <xf numFmtId="0" fontId="21" fillId="18" borderId="8" xfId="3" applyFont="1" applyFill="1" applyBorder="1" applyAlignment="1">
      <alignment horizontal="center" vertical="center" wrapText="1"/>
    </xf>
    <xf numFmtId="0" fontId="41" fillId="0" borderId="2" xfId="3" applyFont="1" applyBorder="1" applyAlignment="1">
      <alignment vertical="center" wrapText="1"/>
    </xf>
    <xf numFmtId="0" fontId="30" fillId="0" borderId="35" xfId="3" applyFont="1" applyBorder="1" applyAlignment="1">
      <alignment horizontal="right" wrapText="1"/>
    </xf>
    <xf numFmtId="0" fontId="30" fillId="0" borderId="0" xfId="3" applyFont="1" applyBorder="1" applyAlignment="1">
      <alignment horizontal="center" vertical="center"/>
    </xf>
    <xf numFmtId="0" fontId="38" fillId="0" borderId="10" xfId="3" applyFont="1" applyBorder="1" applyAlignment="1">
      <alignment horizontal="center" vertical="center"/>
    </xf>
    <xf numFmtId="0" fontId="30" fillId="0" borderId="0" xfId="3" applyFont="1" applyAlignment="1">
      <alignment horizontal="center" vertical="center"/>
    </xf>
    <xf numFmtId="0" fontId="30" fillId="0" borderId="2" xfId="3" applyFont="1" applyBorder="1" applyAlignment="1">
      <alignment horizontal="center" vertical="center"/>
    </xf>
    <xf numFmtId="0" fontId="15" fillId="0" borderId="0" xfId="3" applyBorder="1" applyAlignment="1">
      <alignment vertical="center" wrapText="1"/>
    </xf>
    <xf numFmtId="0" fontId="15" fillId="0" borderId="9" xfId="3" applyBorder="1" applyAlignment="1">
      <alignment wrapText="1"/>
    </xf>
    <xf numFmtId="0" fontId="15" fillId="0" borderId="57" xfId="3" applyBorder="1" applyAlignment="1">
      <alignment horizontal="center"/>
    </xf>
    <xf numFmtId="0" fontId="47" fillId="0" borderId="0" xfId="3" applyFont="1" applyBorder="1"/>
    <xf numFmtId="0" fontId="47" fillId="5" borderId="0" xfId="3" applyFont="1" applyFill="1" applyBorder="1" applyAlignment="1">
      <alignment horizontal="left" vertical="center"/>
    </xf>
    <xf numFmtId="0" fontId="47" fillId="0" borderId="0" xfId="3" applyFont="1" applyBorder="1" applyAlignment="1">
      <alignment horizontal="left" vertical="center" wrapText="1"/>
    </xf>
    <xf numFmtId="0" fontId="48" fillId="6" borderId="8" xfId="3" applyFont="1" applyFill="1" applyBorder="1" applyAlignment="1">
      <alignment horizontal="center" vertical="center"/>
    </xf>
    <xf numFmtId="0" fontId="48" fillId="6" borderId="8" xfId="3" applyFont="1" applyFill="1" applyBorder="1" applyAlignment="1">
      <alignment horizontal="center" vertical="center" wrapText="1"/>
    </xf>
    <xf numFmtId="14" fontId="20" fillId="17" borderId="43" xfId="5" applyNumberFormat="1" applyFont="1" applyFill="1" applyBorder="1"/>
    <xf numFmtId="0" fontId="11" fillId="5" borderId="7" xfId="3" applyFont="1" applyFill="1" applyBorder="1" applyAlignment="1">
      <alignment horizontal="right" vertical="center" wrapText="1"/>
    </xf>
    <xf numFmtId="0" fontId="15" fillId="0" borderId="7" xfId="3" applyBorder="1" applyAlignment="1">
      <alignment vertical="center"/>
    </xf>
    <xf numFmtId="164" fontId="37" fillId="0" borderId="8" xfId="3" applyNumberFormat="1" applyFont="1" applyBorder="1" applyAlignment="1">
      <alignment horizontal="center" vertical="center"/>
    </xf>
    <xf numFmtId="0" fontId="15" fillId="0" borderId="13" xfId="3" applyBorder="1"/>
    <xf numFmtId="0" fontId="15" fillId="0" borderId="11" xfId="3" applyBorder="1"/>
    <xf numFmtId="0" fontId="15" fillId="0" borderId="5" xfId="3" applyBorder="1"/>
    <xf numFmtId="0" fontId="43" fillId="19" borderId="47" xfId="3" applyFont="1" applyFill="1" applyBorder="1"/>
    <xf numFmtId="0" fontId="37" fillId="0" borderId="7" xfId="1" applyFont="1" applyBorder="1" applyAlignment="1">
      <alignment horizontal="right" vertical="center" wrapText="1"/>
    </xf>
    <xf numFmtId="0" fontId="17" fillId="0" borderId="8" xfId="0" applyFont="1" applyBorder="1" applyAlignment="1">
      <alignment horizontal="center" vertical="center"/>
    </xf>
    <xf numFmtId="0" fontId="77" fillId="0" borderId="8" xfId="0" applyFont="1" applyBorder="1" applyAlignment="1">
      <alignment horizontal="right"/>
    </xf>
    <xf numFmtId="0" fontId="77" fillId="0" borderId="8" xfId="0" applyFont="1" applyBorder="1" applyAlignment="1">
      <alignment horizontal="right" vertical="center"/>
    </xf>
    <xf numFmtId="0" fontId="20" fillId="0" borderId="22" xfId="0" applyFont="1" applyBorder="1"/>
    <xf numFmtId="0" fontId="0" fillId="0" borderId="21" xfId="0" applyBorder="1"/>
    <xf numFmtId="0" fontId="20" fillId="0" borderId="41" xfId="0" applyFont="1" applyBorder="1"/>
    <xf numFmtId="0" fontId="17" fillId="0" borderId="40" xfId="0" applyFont="1" applyBorder="1" applyAlignment="1">
      <alignment horizontal="centerContinuous"/>
    </xf>
    <xf numFmtId="0" fontId="27" fillId="0" borderId="40" xfId="0" applyFont="1" applyBorder="1" applyAlignment="1">
      <alignment horizontal="centerContinuous"/>
    </xf>
    <xf numFmtId="0" fontId="0" fillId="0" borderId="40" xfId="0" applyBorder="1"/>
    <xf numFmtId="0" fontId="20" fillId="0" borderId="40" xfId="0" applyFont="1" applyBorder="1" applyAlignment="1">
      <alignment horizontal="centerContinuous"/>
    </xf>
    <xf numFmtId="0" fontId="56" fillId="0" borderId="0" xfId="0" applyFont="1"/>
    <xf numFmtId="0" fontId="56" fillId="0" borderId="0" xfId="0" applyFont="1" applyAlignment="1">
      <alignment wrapText="1"/>
    </xf>
    <xf numFmtId="0" fontId="82" fillId="0" borderId="0" xfId="0" applyFont="1" applyAlignment="1">
      <alignment vertical="center" wrapText="1"/>
    </xf>
    <xf numFmtId="0" fontId="82" fillId="0" borderId="0" xfId="0" applyFont="1" applyAlignment="1">
      <alignment vertical="center"/>
    </xf>
    <xf numFmtId="0" fontId="83" fillId="0" borderId="0" xfId="0" applyFont="1" applyAlignment="1">
      <alignment horizontal="left" vertical="center"/>
    </xf>
    <xf numFmtId="0" fontId="83" fillId="0" borderId="0" xfId="0" applyFont="1" applyAlignment="1">
      <alignment vertical="center" wrapText="1"/>
    </xf>
    <xf numFmtId="0" fontId="80" fillId="0" borderId="0" xfId="0" applyFont="1"/>
    <xf numFmtId="0" fontId="84" fillId="0" borderId="0" xfId="0" applyFont="1" applyAlignment="1">
      <alignment vertical="center"/>
    </xf>
    <xf numFmtId="0" fontId="28" fillId="0" borderId="0" xfId="0" applyFont="1"/>
    <xf numFmtId="0" fontId="85" fillId="0" borderId="0" xfId="0" applyFont="1"/>
    <xf numFmtId="0" fontId="83" fillId="0" borderId="0" xfId="0" applyFont="1" applyAlignment="1">
      <alignment horizontal="right" vertical="center" wrapText="1"/>
    </xf>
    <xf numFmtId="0" fontId="83" fillId="0" borderId="0" xfId="0" applyFont="1" applyAlignment="1">
      <alignment horizontal="right" vertical="top"/>
    </xf>
    <xf numFmtId="0" fontId="21" fillId="0" borderId="0" xfId="0" applyFont="1" applyAlignment="1">
      <alignment horizontal="right"/>
    </xf>
    <xf numFmtId="0" fontId="83" fillId="0" borderId="0" xfId="0" applyFont="1" applyAlignment="1">
      <alignment horizontal="right" vertical="center"/>
    </xf>
    <xf numFmtId="0" fontId="17" fillId="0" borderId="0" xfId="0" applyFont="1" applyAlignment="1">
      <alignment vertical="center"/>
    </xf>
    <xf numFmtId="0" fontId="20" fillId="11" borderId="60" xfId="5" applyFont="1" applyFill="1" applyBorder="1" applyAlignment="1">
      <alignment horizontal="center"/>
    </xf>
    <xf numFmtId="0" fontId="17" fillId="11" borderId="61" xfId="5" applyFont="1" applyFill="1" applyBorder="1" applyAlignment="1">
      <alignment horizontal="center"/>
    </xf>
    <xf numFmtId="0" fontId="17" fillId="11" borderId="61" xfId="5" applyFont="1" applyFill="1" applyBorder="1" applyAlignment="1">
      <alignment horizontal="center" wrapText="1"/>
    </xf>
    <xf numFmtId="44" fontId="17" fillId="11" borderId="62" xfId="6" applyFont="1" applyFill="1" applyBorder="1" applyAlignment="1">
      <alignment horizontal="center"/>
    </xf>
    <xf numFmtId="0" fontId="38" fillId="20" borderId="47" xfId="1" applyFont="1" applyFill="1" applyBorder="1" applyAlignment="1">
      <alignment horizontal="center" vertical="center" wrapText="1"/>
    </xf>
    <xf numFmtId="0" fontId="87" fillId="0" borderId="8" xfId="5" applyFont="1" applyBorder="1" applyAlignment="1">
      <alignment vertical="center"/>
    </xf>
    <xf numFmtId="0" fontId="41" fillId="0" borderId="0" xfId="3" applyFont="1" applyAlignment="1">
      <alignment horizontal="right" vertical="center" wrapText="1"/>
    </xf>
    <xf numFmtId="0" fontId="30" fillId="0" borderId="8" xfId="3" applyFont="1" applyBorder="1" applyAlignment="1">
      <alignment horizontal="right" vertical="center" wrapText="1"/>
    </xf>
    <xf numFmtId="2" fontId="15" fillId="0" borderId="8" xfId="3" applyNumberFormat="1" applyBorder="1" applyAlignment="1">
      <alignment horizontal="center" vertical="center"/>
    </xf>
    <xf numFmtId="0" fontId="20" fillId="0" borderId="35" xfId="5" applyFont="1" applyBorder="1" applyAlignment="1">
      <alignment horizontal="right" vertical="center" wrapText="1"/>
    </xf>
    <xf numFmtId="0" fontId="20" fillId="0" borderId="1" xfId="5" applyFont="1" applyBorder="1" applyAlignment="1">
      <alignment horizontal="right" vertical="center"/>
    </xf>
    <xf numFmtId="0" fontId="20" fillId="0" borderId="35" xfId="5" applyFont="1" applyBorder="1"/>
    <xf numFmtId="0" fontId="19" fillId="0" borderId="0" xfId="5" applyFont="1" applyBorder="1" applyAlignment="1">
      <alignment horizontal="center"/>
    </xf>
    <xf numFmtId="14" fontId="20" fillId="5" borderId="0" xfId="5" applyNumberFormat="1" applyFont="1" applyFill="1" applyBorder="1"/>
    <xf numFmtId="0" fontId="91" fillId="0" borderId="36" xfId="5" applyFont="1" applyBorder="1" applyAlignment="1">
      <alignment horizontal="center" vertical="center"/>
    </xf>
    <xf numFmtId="0" fontId="27" fillId="0" borderId="0" xfId="5" applyAlignment="1">
      <alignment horizontal="center" vertical="center"/>
    </xf>
    <xf numFmtId="0" fontId="27" fillId="22" borderId="0" xfId="5" applyFill="1" applyBorder="1"/>
    <xf numFmtId="0" fontId="92" fillId="5" borderId="51" xfId="5" applyFont="1" applyFill="1" applyBorder="1" applyAlignment="1">
      <alignment horizontal="center" vertical="center" shrinkToFit="1"/>
    </xf>
    <xf numFmtId="0" fontId="27" fillId="22" borderId="40" xfId="5" applyFont="1" applyFill="1" applyBorder="1"/>
    <xf numFmtId="0" fontId="22" fillId="8" borderId="30" xfId="5" applyFont="1" applyFill="1" applyBorder="1" applyAlignment="1">
      <alignment horizontal="center" vertical="center" wrapText="1"/>
    </xf>
    <xf numFmtId="0" fontId="27" fillId="22" borderId="57" xfId="5" applyFill="1" applyBorder="1"/>
    <xf numFmtId="0" fontId="33" fillId="0" borderId="8" xfId="5" applyFont="1" applyBorder="1" applyAlignment="1">
      <alignment horizontal="left" vertical="center" indent="3"/>
    </xf>
    <xf numFmtId="0" fontId="57" fillId="0" borderId="8" xfId="27" applyFont="1" applyBorder="1" applyAlignment="1">
      <alignment horizontal="left" vertical="center" indent="2"/>
    </xf>
    <xf numFmtId="0" fontId="33" fillId="0" borderId="8" xfId="5" applyFont="1" applyBorder="1" applyAlignment="1">
      <alignment horizontal="left" vertical="center" indent="2"/>
    </xf>
    <xf numFmtId="0" fontId="57" fillId="0" borderId="8" xfId="27" applyFont="1" applyBorder="1" applyAlignment="1">
      <alignment horizontal="left" vertical="center" indent="3"/>
    </xf>
    <xf numFmtId="0" fontId="27" fillId="22" borderId="43" xfId="5" applyFill="1" applyBorder="1"/>
    <xf numFmtId="0" fontId="27" fillId="0" borderId="32" xfId="5" applyBorder="1"/>
    <xf numFmtId="0" fontId="21" fillId="0" borderId="26" xfId="5" applyFont="1" applyBorder="1" applyAlignment="1">
      <alignment vertical="center"/>
    </xf>
    <xf numFmtId="0" fontId="27" fillId="0" borderId="26" xfId="5" applyBorder="1" applyAlignment="1">
      <alignment vertical="center"/>
    </xf>
    <xf numFmtId="0" fontId="20" fillId="0" borderId="47" xfId="5" applyFont="1" applyBorder="1" applyAlignment="1">
      <alignment horizontal="center" vertical="center"/>
    </xf>
    <xf numFmtId="0" fontId="20" fillId="22" borderId="22" xfId="5" applyFont="1" applyFill="1" applyBorder="1"/>
    <xf numFmtId="0" fontId="21" fillId="22" borderId="0" xfId="5" applyFont="1" applyFill="1" applyBorder="1"/>
    <xf numFmtId="0" fontId="20" fillId="22" borderId="0" xfId="5" applyFont="1" applyFill="1" applyBorder="1"/>
    <xf numFmtId="4" fontId="27" fillId="9" borderId="34" xfId="5" applyNumberFormat="1" applyFill="1" applyBorder="1"/>
    <xf numFmtId="0" fontId="21" fillId="22" borderId="21" xfId="5" applyFont="1" applyFill="1" applyBorder="1"/>
    <xf numFmtId="0" fontId="20" fillId="22" borderId="21" xfId="5" applyFont="1" applyFill="1" applyBorder="1"/>
    <xf numFmtId="0" fontId="95" fillId="0" borderId="17" xfId="27" applyFont="1" applyBorder="1" applyAlignment="1">
      <alignment horizontal="left"/>
    </xf>
    <xf numFmtId="0" fontId="27" fillId="0" borderId="8" xfId="5" applyBorder="1" applyAlignment="1">
      <alignment horizontal="left" indent="1"/>
    </xf>
    <xf numFmtId="0" fontId="27" fillId="0" borderId="8" xfId="5" applyBorder="1" applyAlignment="1">
      <alignment horizontal="left" indent="3"/>
    </xf>
    <xf numFmtId="0" fontId="95" fillId="0" borderId="8" xfId="27" applyFont="1" applyBorder="1" applyAlignment="1">
      <alignment horizontal="left" indent="3"/>
    </xf>
    <xf numFmtId="0" fontId="95" fillId="0" borderId="17" xfId="27" applyFont="1" applyBorder="1" applyAlignment="1"/>
    <xf numFmtId="0" fontId="27" fillId="0" borderId="31" xfId="5" applyBorder="1"/>
    <xf numFmtId="0" fontId="28" fillId="0" borderId="31" xfId="5" applyFont="1" applyBorder="1" applyAlignment="1">
      <alignment horizontal="right"/>
    </xf>
    <xf numFmtId="0" fontId="20" fillId="0" borderId="31" xfId="5" applyFont="1" applyBorder="1" applyAlignment="1">
      <alignment horizontal="right"/>
    </xf>
    <xf numFmtId="9" fontId="27" fillId="0" borderId="0" xfId="28" applyFont="1" applyAlignment="1">
      <alignment vertical="center"/>
    </xf>
    <xf numFmtId="2" fontId="27" fillId="0" borderId="0" xfId="5" applyNumberFormat="1" applyAlignment="1">
      <alignment vertical="center"/>
    </xf>
    <xf numFmtId="2" fontId="27" fillId="0" borderId="0" xfId="5" applyNumberFormat="1"/>
    <xf numFmtId="9" fontId="20" fillId="0" borderId="0" xfId="5" applyNumberFormat="1" applyFont="1"/>
    <xf numFmtId="2" fontId="20" fillId="0" borderId="0" xfId="5" applyNumberFormat="1" applyFont="1"/>
    <xf numFmtId="0" fontId="16" fillId="0" borderId="22" xfId="5" applyFont="1" applyBorder="1"/>
    <xf numFmtId="0" fontId="27" fillId="17" borderId="43" xfId="5" applyFill="1" applyBorder="1"/>
    <xf numFmtId="0" fontId="59" fillId="0" borderId="0" xfId="5" applyFont="1" applyBorder="1"/>
    <xf numFmtId="0" fontId="57" fillId="0" borderId="0" xfId="5" applyFont="1" applyBorder="1"/>
    <xf numFmtId="4" fontId="27" fillId="0" borderId="29" xfId="5" applyNumberFormat="1" applyBorder="1"/>
    <xf numFmtId="0" fontId="5" fillId="0" borderId="0" xfId="29"/>
    <xf numFmtId="0" fontId="5" fillId="0" borderId="0" xfId="29" applyFont="1" applyAlignment="1"/>
    <xf numFmtId="0" fontId="5" fillId="0" borderId="0" xfId="29" applyFont="1"/>
    <xf numFmtId="0" fontId="5" fillId="0" borderId="0" xfId="29" applyFont="1" applyAlignment="1">
      <alignment horizontal="left" vertical="center" indent="2"/>
    </xf>
    <xf numFmtId="0" fontId="96" fillId="0" borderId="0" xfId="29" applyFont="1" applyAlignment="1">
      <alignment horizontal="left" vertical="center" indent="4"/>
    </xf>
    <xf numFmtId="0" fontId="5" fillId="0" borderId="0" xfId="29" applyFont="1" applyAlignment="1">
      <alignment vertical="center"/>
    </xf>
    <xf numFmtId="0" fontId="5" fillId="0" borderId="0" xfId="29" applyFont="1" applyAlignment="1">
      <alignment horizontal="left" vertical="center" indent="3"/>
    </xf>
    <xf numFmtId="0" fontId="96" fillId="0" borderId="0" xfId="29" applyFont="1" applyAlignment="1">
      <alignment horizontal="left" vertical="center" indent="10"/>
    </xf>
    <xf numFmtId="0" fontId="5" fillId="0" borderId="0" xfId="29" applyFont="1" applyAlignment="1">
      <alignment horizontal="right" vertical="top"/>
    </xf>
    <xf numFmtId="0" fontId="82" fillId="0" borderId="0" xfId="29" applyFont="1" applyAlignment="1">
      <alignment vertical="center"/>
    </xf>
    <xf numFmtId="0" fontId="6" fillId="0" borderId="0" xfId="29" applyFont="1" applyBorder="1"/>
    <xf numFmtId="0" fontId="6" fillId="0" borderId="0" xfId="29" applyFont="1" applyBorder="1" applyAlignment="1">
      <alignment vertical="center" wrapText="1"/>
    </xf>
    <xf numFmtId="0" fontId="6" fillId="0" borderId="0" xfId="29" applyFont="1"/>
    <xf numFmtId="0" fontId="5" fillId="0" borderId="0" xfId="29" applyFont="1" applyBorder="1"/>
    <xf numFmtId="0" fontId="5" fillId="0" borderId="0" xfId="29" applyFont="1" applyBorder="1" applyAlignment="1">
      <alignment vertical="center" wrapText="1"/>
    </xf>
    <xf numFmtId="0" fontId="96" fillId="0" borderId="0" xfId="29" applyFont="1" applyAlignment="1">
      <alignment horizontal="left" vertical="center" wrapText="1" indent="4"/>
    </xf>
    <xf numFmtId="0" fontId="37" fillId="0" borderId="0" xfId="29" applyFont="1" applyAlignment="1">
      <alignment horizontal="center" vertical="center"/>
    </xf>
    <xf numFmtId="0" fontId="5" fillId="0" borderId="0" xfId="29" applyFont="1" applyAlignment="1">
      <alignment vertical="center" wrapText="1"/>
    </xf>
    <xf numFmtId="0" fontId="5" fillId="0" borderId="0" xfId="29" applyBorder="1" applyAlignment="1">
      <alignment horizontal="center"/>
    </xf>
    <xf numFmtId="0" fontId="27" fillId="0" borderId="0" xfId="5" applyFont="1" applyAlignment="1">
      <alignment horizontal="left" vertical="center" wrapText="1"/>
    </xf>
    <xf numFmtId="0" fontId="6" fillId="0" borderId="0" xfId="2" applyFont="1" applyAlignment="1" applyProtection="1">
      <alignment horizontal="left" vertical="center" wrapText="1"/>
    </xf>
    <xf numFmtId="0" fontId="6" fillId="0" borderId="0" xfId="5" applyFont="1" applyAlignment="1">
      <alignment horizontal="left" vertical="center" wrapText="1"/>
    </xf>
    <xf numFmtId="0" fontId="86" fillId="0" borderId="0" xfId="5" applyFont="1" applyAlignment="1">
      <alignment horizontal="left" vertical="center" wrapText="1"/>
    </xf>
    <xf numFmtId="0" fontId="19" fillId="0" borderId="0" xfId="5" applyFont="1" applyAlignment="1">
      <alignment horizontal="left" vertical="center" wrapText="1"/>
    </xf>
    <xf numFmtId="0" fontId="19" fillId="0" borderId="0" xfId="5" applyFont="1" applyAlignment="1">
      <alignment horizontal="center" vertical="center" wrapText="1"/>
    </xf>
    <xf numFmtId="0" fontId="55" fillId="0" borderId="0" xfId="5" applyFont="1" applyAlignment="1">
      <alignment horizontal="center" vertical="center" wrapText="1"/>
    </xf>
    <xf numFmtId="8" fontId="30" fillId="0" borderId="8" xfId="3" applyNumberFormat="1" applyFont="1" applyBorder="1" applyAlignment="1">
      <alignment horizontal="center" vertical="center"/>
    </xf>
    <xf numFmtId="0" fontId="47" fillId="0" borderId="8" xfId="3" applyFont="1" applyBorder="1" applyAlignment="1">
      <alignment horizontal="center" vertical="center" wrapText="1"/>
    </xf>
    <xf numFmtId="0" fontId="47" fillId="0" borderId="8" xfId="3" applyFont="1" applyBorder="1" applyAlignment="1">
      <alignment horizontal="center" vertical="center"/>
    </xf>
    <xf numFmtId="0" fontId="5" fillId="0" borderId="0" xfId="30"/>
    <xf numFmtId="0" fontId="53" fillId="0" borderId="0" xfId="30" applyFont="1" applyAlignment="1">
      <alignment horizontal="right"/>
    </xf>
    <xf numFmtId="0" fontId="30" fillId="0" borderId="0" xfId="30" applyFont="1" applyAlignment="1">
      <alignment horizontal="right"/>
    </xf>
    <xf numFmtId="0" fontId="5" fillId="0" borderId="0" xfId="30" applyAlignment="1">
      <alignment horizontal="center"/>
    </xf>
    <xf numFmtId="0" fontId="36" fillId="0" borderId="7" xfId="30" applyFont="1" applyBorder="1" applyAlignment="1"/>
    <xf numFmtId="0" fontId="30" fillId="0" borderId="8" xfId="30" applyFont="1" applyBorder="1" applyAlignment="1">
      <alignment horizontal="center"/>
    </xf>
    <xf numFmtId="0" fontId="30" fillId="0" borderId="0" xfId="30" applyFont="1"/>
    <xf numFmtId="0" fontId="52" fillId="0" borderId="0" xfId="30" applyFont="1" applyAlignment="1">
      <alignment horizontal="center"/>
    </xf>
    <xf numFmtId="0" fontId="5" fillId="0" borderId="0" xfId="30" applyAlignment="1">
      <alignment horizontal="left"/>
    </xf>
    <xf numFmtId="0" fontId="5" fillId="0" borderId="1" xfId="30" applyBorder="1"/>
    <xf numFmtId="0" fontId="5" fillId="0" borderId="0" xfId="30" applyBorder="1"/>
    <xf numFmtId="0" fontId="5" fillId="0" borderId="0" xfId="30" applyFont="1" applyAlignment="1">
      <alignment horizontal="right"/>
    </xf>
    <xf numFmtId="0" fontId="5" fillId="0" borderId="0" xfId="30" applyFont="1" applyAlignment="1">
      <alignment horizontal="left" indent="1"/>
    </xf>
    <xf numFmtId="0" fontId="51" fillId="0" borderId="0" xfId="30" applyFont="1"/>
    <xf numFmtId="0" fontId="42" fillId="0" borderId="0" xfId="30" applyFont="1" applyAlignment="1">
      <alignment vertical="center"/>
    </xf>
    <xf numFmtId="0" fontId="52" fillId="0" borderId="0" xfId="30" applyFont="1"/>
    <xf numFmtId="0" fontId="6" fillId="0" borderId="0" xfId="30" applyFont="1"/>
    <xf numFmtId="0" fontId="5" fillId="5" borderId="1" xfId="30" applyFill="1" applyBorder="1"/>
    <xf numFmtId="0" fontId="36" fillId="0" borderId="0" xfId="30" applyFont="1" applyAlignment="1">
      <alignment horizontal="right" vertical="center" wrapText="1"/>
    </xf>
    <xf numFmtId="0" fontId="5" fillId="5" borderId="0" xfId="30" applyFill="1" applyAlignment="1">
      <alignment horizontal="center"/>
    </xf>
    <xf numFmtId="0" fontId="5" fillId="5" borderId="0" xfId="30" applyFill="1"/>
    <xf numFmtId="0" fontId="51" fillId="0" borderId="8" xfId="30" applyFont="1" applyBorder="1" applyAlignment="1">
      <alignment horizontal="center"/>
    </xf>
    <xf numFmtId="0" fontId="5" fillId="0" borderId="0" xfId="30" applyAlignment="1">
      <alignment horizontal="center" vertical="center"/>
    </xf>
    <xf numFmtId="0" fontId="36" fillId="0" borderId="0" xfId="30" applyFont="1" applyAlignment="1">
      <alignment horizontal="center"/>
    </xf>
    <xf numFmtId="0" fontId="6" fillId="0" borderId="0" xfId="30" applyFont="1" applyAlignment="1">
      <alignment horizontal="left" indent="2"/>
    </xf>
    <xf numFmtId="0" fontId="36" fillId="0" borderId="0" xfId="30" applyFont="1" applyAlignment="1">
      <alignment horizontal="right"/>
    </xf>
    <xf numFmtId="0" fontId="6" fillId="0" borderId="0" xfId="30" applyFont="1" applyAlignment="1">
      <alignment horizontal="right"/>
    </xf>
    <xf numFmtId="0" fontId="36" fillId="0" borderId="51" xfId="30" applyFont="1" applyBorder="1"/>
    <xf numFmtId="0" fontId="36" fillId="0" borderId="9" xfId="30" applyFont="1" applyFill="1" applyBorder="1" applyAlignment="1">
      <alignment horizontal="center"/>
    </xf>
    <xf numFmtId="0" fontId="5" fillId="0" borderId="8" xfId="30" applyBorder="1"/>
    <xf numFmtId="0" fontId="30" fillId="0" borderId="0" xfId="30" applyFont="1" applyAlignment="1">
      <alignment horizontal="right" vertical="center"/>
    </xf>
    <xf numFmtId="0" fontId="30" fillId="0" borderId="0" xfId="30" applyFont="1" applyAlignment="1">
      <alignment horizontal="right" vertical="center" wrapText="1"/>
    </xf>
    <xf numFmtId="0" fontId="47" fillId="0" borderId="0" xfId="30" applyFont="1" applyBorder="1" applyAlignment="1">
      <alignment horizontal="right" vertical="center" wrapText="1"/>
    </xf>
    <xf numFmtId="44" fontId="27" fillId="0" borderId="0" xfId="5" applyNumberFormat="1"/>
    <xf numFmtId="44" fontId="20" fillId="12" borderId="56" xfId="6" applyFont="1" applyFill="1" applyBorder="1" applyAlignment="1">
      <alignment shrinkToFit="1"/>
    </xf>
    <xf numFmtId="4" fontId="27" fillId="9" borderId="34" xfId="5" applyNumberFormat="1" applyFill="1" applyBorder="1" applyAlignment="1">
      <alignment shrinkToFit="1"/>
    </xf>
    <xf numFmtId="4" fontId="27" fillId="10" borderId="33" xfId="5" applyNumberFormat="1" applyFill="1" applyBorder="1" applyAlignment="1">
      <alignment vertical="center" shrinkToFit="1"/>
    </xf>
    <xf numFmtId="4" fontId="27" fillId="9" borderId="33" xfId="5" applyNumberFormat="1" applyFill="1" applyBorder="1" applyAlignment="1">
      <alignment shrinkToFit="1"/>
    </xf>
    <xf numFmtId="4" fontId="27" fillId="9" borderId="29" xfId="5" applyNumberFormat="1" applyFill="1" applyBorder="1" applyAlignment="1">
      <alignment shrinkToFit="1"/>
    </xf>
    <xf numFmtId="4" fontId="20" fillId="0" borderId="9" xfId="5" applyNumberFormat="1" applyFont="1" applyBorder="1" applyAlignment="1">
      <alignment horizontal="left" indent="2"/>
    </xf>
    <xf numFmtId="4" fontId="20" fillId="0" borderId="8" xfId="5" applyNumberFormat="1" applyFont="1" applyBorder="1" applyAlignment="1">
      <alignment horizontal="left" indent="2"/>
    </xf>
    <xf numFmtId="4" fontId="20" fillId="5" borderId="26" xfId="5" applyNumberFormat="1" applyFont="1" applyFill="1" applyBorder="1" applyAlignment="1">
      <alignment horizontal="left" indent="3"/>
    </xf>
    <xf numFmtId="4" fontId="20" fillId="0" borderId="5" xfId="5" applyNumberFormat="1" applyFont="1" applyBorder="1" applyAlignment="1">
      <alignment horizontal="left" indent="2"/>
    </xf>
    <xf numFmtId="4" fontId="20" fillId="0" borderId="10" xfId="5" applyNumberFormat="1" applyFont="1" applyBorder="1" applyAlignment="1">
      <alignment horizontal="left" indent="2"/>
    </xf>
    <xf numFmtId="0" fontId="91" fillId="0" borderId="22" xfId="5" applyFont="1" applyBorder="1" applyAlignment="1">
      <alignment horizontal="center" vertical="center"/>
    </xf>
    <xf numFmtId="0" fontId="91" fillId="0" borderId="32" xfId="5" applyFont="1" applyBorder="1" applyAlignment="1">
      <alignment horizontal="center" vertical="center"/>
    </xf>
    <xf numFmtId="0" fontId="20" fillId="0" borderId="0" xfId="5" applyFont="1" applyBorder="1"/>
    <xf numFmtId="0" fontId="18" fillId="0" borderId="0" xfId="5" applyFont="1" applyBorder="1" applyAlignment="1">
      <alignment horizontal="right"/>
    </xf>
    <xf numFmtId="44" fontId="21" fillId="12" borderId="50" xfId="6" applyFont="1" applyFill="1" applyBorder="1" applyAlignment="1">
      <alignment shrinkToFit="1"/>
    </xf>
    <xf numFmtId="44" fontId="20" fillId="12" borderId="58" xfId="6" applyFont="1" applyFill="1" applyBorder="1" applyAlignment="1">
      <alignment shrinkToFit="1"/>
    </xf>
    <xf numFmtId="4" fontId="27" fillId="10" borderId="39" xfId="5" applyNumberFormat="1" applyFill="1" applyBorder="1" applyAlignment="1">
      <alignment vertical="center" shrinkToFit="1"/>
    </xf>
    <xf numFmtId="0" fontId="48" fillId="0" borderId="26" xfId="5" applyFont="1" applyBorder="1" applyAlignment="1">
      <alignment vertical="center"/>
    </xf>
    <xf numFmtId="0" fontId="48" fillId="0" borderId="36" xfId="5" applyFont="1" applyBorder="1" applyAlignment="1">
      <alignment horizontal="left" vertical="center"/>
    </xf>
    <xf numFmtId="4" fontId="20" fillId="0" borderId="33" xfId="5" applyNumberFormat="1" applyFont="1" applyBorder="1" applyAlignment="1">
      <alignment horizontal="center" vertical="center"/>
    </xf>
    <xf numFmtId="44" fontId="21" fillId="12" borderId="58" xfId="6" applyFont="1" applyFill="1" applyBorder="1" applyAlignment="1">
      <alignment shrinkToFit="1"/>
    </xf>
    <xf numFmtId="44" fontId="21" fillId="12" borderId="50" xfId="6" applyFont="1" applyFill="1" applyBorder="1" applyAlignment="1">
      <alignment vertical="center" shrinkToFit="1"/>
    </xf>
    <xf numFmtId="44" fontId="17" fillId="12" borderId="29" xfId="6" applyFont="1" applyFill="1" applyBorder="1" applyAlignment="1">
      <alignment shrinkToFit="1"/>
    </xf>
    <xf numFmtId="44" fontId="17" fillId="12" borderId="47" xfId="6" applyFont="1" applyFill="1" applyBorder="1" applyAlignment="1">
      <alignment shrinkToFit="1"/>
    </xf>
    <xf numFmtId="0" fontId="20" fillId="0" borderId="0" xfId="5" applyFont="1" applyBorder="1" applyAlignment="1">
      <alignment horizontal="right" vertical="center"/>
    </xf>
    <xf numFmtId="0" fontId="16" fillId="0" borderId="37" xfId="5" applyFont="1" applyBorder="1" applyAlignment="1">
      <alignment horizontal="right"/>
    </xf>
    <xf numFmtId="0" fontId="16" fillId="0" borderId="35" xfId="5" applyFont="1" applyBorder="1" applyAlignment="1">
      <alignment horizontal="right"/>
    </xf>
    <xf numFmtId="0" fontId="27" fillId="22" borderId="1" xfId="5" applyFill="1" applyBorder="1"/>
    <xf numFmtId="0" fontId="27" fillId="22" borderId="66" xfId="5" applyFill="1" applyBorder="1" applyAlignment="1">
      <alignment horizontal="center" vertical="center"/>
    </xf>
    <xf numFmtId="0" fontId="93" fillId="22" borderId="66" xfId="5" applyFont="1" applyFill="1" applyBorder="1" applyAlignment="1">
      <alignment horizontal="center" vertical="center"/>
    </xf>
    <xf numFmtId="0" fontId="60" fillId="22" borderId="67" xfId="5" applyFont="1" applyFill="1" applyBorder="1" applyAlignment="1">
      <alignment horizontal="center" vertical="center" wrapText="1"/>
    </xf>
    <xf numFmtId="0" fontId="27" fillId="22" borderId="55" xfId="5" applyFill="1" applyBorder="1"/>
    <xf numFmtId="0" fontId="57" fillId="0" borderId="46" xfId="27" applyFont="1" applyBorder="1" applyAlignment="1">
      <alignment horizontal="left" vertical="center" indent="3"/>
    </xf>
    <xf numFmtId="0" fontId="59" fillId="0" borderId="46" xfId="5" applyFont="1" applyBorder="1" applyAlignment="1">
      <alignment horizontal="right"/>
    </xf>
    <xf numFmtId="44" fontId="20" fillId="12" borderId="58" xfId="6" applyFont="1" applyFill="1" applyBorder="1" applyAlignment="1">
      <alignment vertical="center" shrinkToFit="1"/>
    </xf>
    <xf numFmtId="0" fontId="17" fillId="0" borderId="0" xfId="5" applyFont="1" applyAlignment="1">
      <alignment horizontal="center" vertical="center" wrapText="1"/>
    </xf>
    <xf numFmtId="0" fontId="20" fillId="0" borderId="0" xfId="5" applyFont="1" applyAlignment="1">
      <alignment horizontal="center" vertical="center" wrapText="1"/>
    </xf>
    <xf numFmtId="0" fontId="98" fillId="0" borderId="0" xfId="0" applyFont="1"/>
    <xf numFmtId="0" fontId="27" fillId="0" borderId="10" xfId="5" applyBorder="1"/>
    <xf numFmtId="0" fontId="35" fillId="15" borderId="8" xfId="3" applyFont="1" applyFill="1" applyBorder="1" applyAlignment="1">
      <alignment horizontal="right" vertical="center" shrinkToFit="1"/>
    </xf>
    <xf numFmtId="0" fontId="5" fillId="0" borderId="0" xfId="30" applyFont="1" applyAlignment="1">
      <alignment horizontal="left"/>
    </xf>
    <xf numFmtId="0" fontId="21" fillId="0" borderId="8" xfId="5" applyFont="1" applyBorder="1" applyAlignment="1">
      <alignment horizontal="right" vertical="center" wrapText="1"/>
    </xf>
    <xf numFmtId="0" fontId="20" fillId="0" borderId="8" xfId="5" applyFont="1" applyBorder="1" applyAlignment="1">
      <alignment horizontal="right" vertical="center"/>
    </xf>
    <xf numFmtId="0" fontId="91" fillId="0" borderId="32" xfId="5" applyFont="1" applyBorder="1" applyAlignment="1">
      <alignment horizontal="right"/>
    </xf>
    <xf numFmtId="0" fontId="19" fillId="0" borderId="0" xfId="5" applyFont="1" applyBorder="1" applyAlignment="1">
      <alignment horizontal="center" vertical="center"/>
    </xf>
    <xf numFmtId="0" fontId="28" fillId="5" borderId="8" xfId="1" applyFont="1" applyFill="1" applyBorder="1" applyAlignment="1" applyProtection="1">
      <alignment horizontal="center"/>
      <protection locked="0"/>
    </xf>
    <xf numFmtId="0" fontId="27" fillId="0" borderId="9" xfId="1" applyFont="1" applyBorder="1" applyAlignment="1" applyProtection="1">
      <alignment horizontal="center" vertical="top" wrapText="1"/>
      <protection locked="0"/>
    </xf>
    <xf numFmtId="0" fontId="28" fillId="5" borderId="16" xfId="1" applyFont="1" applyFill="1" applyBorder="1" applyAlignment="1" applyProtection="1">
      <alignment horizontal="center"/>
      <protection locked="0"/>
    </xf>
    <xf numFmtId="0" fontId="27" fillId="0" borderId="8" xfId="1" applyFont="1" applyFill="1" applyBorder="1" applyAlignment="1" applyProtection="1">
      <alignment horizontal="center"/>
      <protection locked="0"/>
    </xf>
    <xf numFmtId="0" fontId="27" fillId="0" borderId="8" xfId="1" applyFont="1" applyBorder="1" applyAlignment="1" applyProtection="1">
      <alignment horizontal="center"/>
      <protection locked="0"/>
    </xf>
    <xf numFmtId="0" fontId="27" fillId="0" borderId="16" xfId="1" applyFont="1" applyBorder="1" applyAlignment="1" applyProtection="1">
      <alignment horizontal="center"/>
      <protection locked="0"/>
    </xf>
    <xf numFmtId="0" fontId="27" fillId="0" borderId="8" xfId="1" applyFont="1" applyBorder="1" applyAlignment="1" applyProtection="1">
      <alignment horizontal="center" vertical="top" wrapText="1"/>
      <protection locked="0"/>
    </xf>
    <xf numFmtId="0" fontId="27" fillId="0" borderId="16" xfId="1" applyFont="1" applyBorder="1" applyAlignment="1" applyProtection="1">
      <alignment horizontal="center" vertical="top" wrapText="1"/>
      <protection locked="0"/>
    </xf>
    <xf numFmtId="0" fontId="27" fillId="0" borderId="8" xfId="2" applyFont="1" applyBorder="1" applyAlignment="1" applyProtection="1">
      <alignment horizontal="center"/>
      <protection locked="0"/>
    </xf>
    <xf numFmtId="0" fontId="27" fillId="0" borderId="29" xfId="2" applyFont="1" applyBorder="1" applyAlignment="1" applyProtection="1">
      <alignment horizontal="center" vertical="center"/>
      <protection locked="0"/>
    </xf>
    <xf numFmtId="0" fontId="27" fillId="0" borderId="16" xfId="2" applyFont="1" applyBorder="1" applyAlignment="1" applyProtection="1">
      <alignment horizontal="center" vertical="center"/>
      <protection locked="0"/>
    </xf>
    <xf numFmtId="0" fontId="28" fillId="5" borderId="10" xfId="1" applyFont="1" applyFill="1" applyBorder="1" applyAlignment="1" applyProtection="1">
      <alignment horizontal="center"/>
      <protection locked="0"/>
    </xf>
    <xf numFmtId="0" fontId="27" fillId="0" borderId="23" xfId="1" applyFont="1" applyBorder="1" applyAlignment="1" applyProtection="1">
      <alignment horizontal="center" vertical="top" wrapText="1"/>
      <protection locked="0"/>
    </xf>
    <xf numFmtId="0" fontId="27" fillId="0" borderId="10" xfId="1" applyFont="1" applyFill="1" applyBorder="1" applyAlignment="1" applyProtection="1">
      <alignment horizontal="center"/>
      <protection locked="0"/>
    </xf>
    <xf numFmtId="0" fontId="27" fillId="0" borderId="17" xfId="1" applyFont="1" applyBorder="1" applyAlignment="1" applyProtection="1">
      <alignment horizontal="center"/>
      <protection locked="0"/>
    </xf>
    <xf numFmtId="0" fontId="27" fillId="0" borderId="10" xfId="1" applyFont="1" applyBorder="1" applyAlignment="1" applyProtection="1">
      <alignment horizontal="center" vertical="top" wrapText="1"/>
      <protection locked="0"/>
    </xf>
    <xf numFmtId="0" fontId="27" fillId="0" borderId="17" xfId="1" applyFont="1" applyBorder="1" applyAlignment="1" applyProtection="1">
      <alignment horizontal="center" vertical="top" wrapText="1"/>
      <protection locked="0"/>
    </xf>
    <xf numFmtId="0" fontId="27" fillId="0" borderId="10" xfId="1" applyFont="1" applyBorder="1" applyAlignment="1" applyProtection="1">
      <alignment horizontal="center"/>
      <protection locked="0"/>
    </xf>
    <xf numFmtId="0" fontId="27" fillId="0" borderId="10" xfId="2" applyFont="1" applyBorder="1" applyAlignment="1" applyProtection="1">
      <alignment horizontal="center"/>
      <protection locked="0"/>
    </xf>
    <xf numFmtId="0" fontId="31" fillId="19" borderId="16" xfId="1" applyFont="1" applyFill="1" applyBorder="1" applyAlignment="1" applyProtection="1">
      <alignment horizontal="center" vertical="top" wrapText="1"/>
      <protection locked="0"/>
    </xf>
    <xf numFmtId="0" fontId="10" fillId="17" borderId="8" xfId="3" applyFont="1" applyFill="1" applyBorder="1" applyProtection="1">
      <protection locked="0"/>
    </xf>
    <xf numFmtId="164" fontId="15" fillId="17" borderId="8" xfId="3" applyNumberFormat="1" applyFill="1" applyBorder="1" applyAlignment="1" applyProtection="1">
      <alignment horizontal="center" vertical="center"/>
      <protection locked="0"/>
    </xf>
    <xf numFmtId="0" fontId="15" fillId="17" borderId="8" xfId="3" applyFill="1" applyBorder="1" applyProtection="1">
      <protection locked="0"/>
    </xf>
    <xf numFmtId="0" fontId="15" fillId="0" borderId="8" xfId="3" applyBorder="1" applyProtection="1">
      <protection locked="0"/>
    </xf>
    <xf numFmtId="164" fontId="15" fillId="0" borderId="8" xfId="3" applyNumberFormat="1" applyBorder="1" applyAlignment="1" applyProtection="1">
      <alignment horizontal="center" vertical="center"/>
      <protection locked="0"/>
    </xf>
    <xf numFmtId="0" fontId="30" fillId="0" borderId="8" xfId="3" applyFont="1" applyBorder="1" applyAlignment="1">
      <alignment horizontal="right"/>
    </xf>
    <xf numFmtId="1" fontId="37" fillId="19" borderId="8" xfId="3" applyNumberFormat="1" applyFont="1" applyFill="1" applyBorder="1" applyAlignment="1" applyProtection="1">
      <alignment horizontal="center" vertical="center"/>
      <protection locked="0"/>
    </xf>
    <xf numFmtId="0" fontId="64" fillId="17" borderId="1" xfId="3" applyFont="1" applyFill="1" applyBorder="1" applyAlignment="1" applyProtection="1">
      <alignment vertical="center" wrapText="1"/>
      <protection locked="0"/>
    </xf>
    <xf numFmtId="0" fontId="64" fillId="17" borderId="2" xfId="3" applyFont="1" applyFill="1" applyBorder="1" applyAlignment="1" applyProtection="1">
      <alignment vertical="center" wrapText="1"/>
      <protection locked="0"/>
    </xf>
    <xf numFmtId="0" fontId="15" fillId="17" borderId="31" xfId="3" applyFill="1" applyBorder="1" applyAlignment="1" applyProtection="1">
      <alignment wrapText="1"/>
      <protection locked="0"/>
    </xf>
    <xf numFmtId="44" fontId="88" fillId="17" borderId="31" xfId="19" applyFont="1" applyFill="1" applyBorder="1" applyAlignment="1" applyProtection="1">
      <alignment horizontal="right" vertical="center" wrapText="1"/>
      <protection locked="0"/>
    </xf>
    <xf numFmtId="6" fontId="88" fillId="17" borderId="26" xfId="3" applyNumberFormat="1" applyFont="1" applyFill="1" applyBorder="1" applyAlignment="1" applyProtection="1">
      <alignment horizontal="right" vertical="center" wrapText="1"/>
      <protection locked="0"/>
    </xf>
    <xf numFmtId="44" fontId="43" fillId="0" borderId="26" xfId="3" applyNumberFormat="1" applyFont="1" applyBorder="1" applyAlignment="1">
      <alignment horizontal="right" vertical="center" wrapText="1"/>
    </xf>
    <xf numFmtId="44" fontId="37" fillId="17" borderId="47" xfId="19" applyFont="1" applyFill="1" applyBorder="1" applyAlignment="1" applyProtection="1">
      <alignment horizontal="center" vertical="center" wrapText="1"/>
      <protection locked="0"/>
    </xf>
    <xf numFmtId="0" fontId="2" fillId="0" borderId="8" xfId="3" applyFont="1" applyBorder="1" applyAlignment="1">
      <alignment horizontal="left" vertical="center"/>
    </xf>
    <xf numFmtId="164" fontId="20" fillId="4" borderId="64" xfId="5" applyNumberFormat="1" applyFont="1" applyFill="1" applyBorder="1" applyAlignment="1" applyProtection="1">
      <alignment horizontal="center" vertical="center"/>
      <protection locked="0"/>
    </xf>
    <xf numFmtId="44" fontId="20" fillId="4" borderId="68" xfId="26" applyFont="1" applyFill="1" applyBorder="1" applyAlignment="1" applyProtection="1">
      <alignment shrinkToFit="1"/>
      <protection locked="0"/>
    </xf>
    <xf numFmtId="44" fontId="20" fillId="4" borderId="63" xfId="26" applyFont="1" applyFill="1" applyBorder="1" applyAlignment="1" applyProtection="1">
      <alignment shrinkToFit="1"/>
      <protection locked="0"/>
    </xf>
    <xf numFmtId="44" fontId="87" fillId="4" borderId="1" xfId="19" applyFont="1" applyFill="1" applyBorder="1" applyAlignment="1" applyProtection="1">
      <alignment horizontal="center" wrapText="1"/>
      <protection locked="0"/>
    </xf>
    <xf numFmtId="1" fontId="93" fillId="4" borderId="2" xfId="5" applyNumberFormat="1" applyFont="1" applyFill="1" applyBorder="1" applyAlignment="1" applyProtection="1">
      <alignment horizontal="center" vertical="center" wrapText="1"/>
      <protection locked="0"/>
    </xf>
    <xf numFmtId="1" fontId="93" fillId="4" borderId="44" xfId="5" applyNumberFormat="1" applyFont="1" applyFill="1" applyBorder="1" applyAlignment="1" applyProtection="1">
      <alignment horizontal="center" vertical="center" wrapText="1"/>
      <protection locked="0"/>
    </xf>
    <xf numFmtId="44" fontId="20" fillId="4" borderId="59" xfId="6" applyFont="1" applyFill="1" applyBorder="1" applyAlignment="1" applyProtection="1">
      <alignment shrinkToFit="1"/>
      <protection locked="0"/>
    </xf>
    <xf numFmtId="44" fontId="20" fillId="4" borderId="58" xfId="6" applyFont="1" applyFill="1" applyBorder="1" applyAlignment="1" applyProtection="1">
      <alignment shrinkToFit="1"/>
      <protection locked="0"/>
    </xf>
    <xf numFmtId="44" fontId="21" fillId="4" borderId="64" xfId="6" applyFont="1" applyFill="1" applyBorder="1" applyAlignment="1" applyProtection="1">
      <alignment shrinkToFit="1"/>
      <protection locked="0"/>
    </xf>
    <xf numFmtId="44" fontId="0" fillId="20" borderId="68" xfId="6" applyFont="1" applyFill="1" applyBorder="1" applyProtection="1">
      <protection locked="0"/>
    </xf>
    <xf numFmtId="44" fontId="0" fillId="20" borderId="56" xfId="6" applyFont="1" applyFill="1" applyBorder="1" applyProtection="1">
      <protection locked="0"/>
    </xf>
    <xf numFmtId="44" fontId="0" fillId="20" borderId="58" xfId="6" applyFont="1" applyFill="1" applyBorder="1" applyProtection="1">
      <protection locked="0"/>
    </xf>
    <xf numFmtId="3" fontId="20" fillId="4" borderId="53" xfId="5" applyNumberFormat="1" applyFont="1" applyFill="1" applyBorder="1" applyAlignment="1" applyProtection="1">
      <alignment shrinkToFit="1"/>
      <protection locked="0"/>
    </xf>
    <xf numFmtId="44" fontId="20" fillId="19" borderId="31" xfId="6" applyFont="1" applyFill="1" applyBorder="1" applyProtection="1">
      <protection locked="0"/>
    </xf>
    <xf numFmtId="4" fontId="20" fillId="5" borderId="23" xfId="5" applyNumberFormat="1" applyFont="1" applyFill="1" applyBorder="1" applyAlignment="1"/>
    <xf numFmtId="4" fontId="20" fillId="5" borderId="9" xfId="5" applyNumberFormat="1" applyFont="1" applyFill="1" applyBorder="1" applyAlignment="1">
      <alignment shrinkToFit="1"/>
    </xf>
    <xf numFmtId="0" fontId="5" fillId="17" borderId="8" xfId="30" applyFill="1" applyBorder="1" applyAlignment="1" applyProtection="1">
      <protection locked="0"/>
    </xf>
    <xf numFmtId="0" fontId="5" fillId="17" borderId="8" xfId="30" applyFill="1" applyBorder="1" applyProtection="1">
      <protection locked="0"/>
    </xf>
    <xf numFmtId="0" fontId="5" fillId="5" borderId="0" xfId="30" applyFill="1" applyBorder="1" applyAlignment="1">
      <alignment horizontal="center"/>
    </xf>
    <xf numFmtId="0" fontId="5" fillId="17" borderId="1" xfId="30" applyFill="1" applyBorder="1" applyProtection="1">
      <protection locked="0"/>
    </xf>
    <xf numFmtId="0" fontId="5" fillId="17" borderId="1" xfId="30" applyFill="1" applyBorder="1" applyAlignment="1" applyProtection="1">
      <alignment horizontal="left"/>
      <protection locked="0"/>
    </xf>
    <xf numFmtId="0" fontId="5" fillId="17" borderId="51" xfId="30" applyFill="1" applyBorder="1" applyProtection="1">
      <protection locked="0"/>
    </xf>
    <xf numFmtId="0" fontId="30" fillId="17" borderId="54" xfId="30" applyFont="1" applyFill="1" applyBorder="1"/>
    <xf numFmtId="0" fontId="15" fillId="17" borderId="8" xfId="3" applyFill="1" applyBorder="1" applyAlignment="1" applyProtection="1">
      <alignment wrapText="1"/>
      <protection locked="0"/>
    </xf>
    <xf numFmtId="0" fontId="35" fillId="8" borderId="8" xfId="3" applyFont="1" applyFill="1" applyBorder="1" applyAlignment="1">
      <alignment horizontal="right" wrapText="1"/>
    </xf>
    <xf numFmtId="1" fontId="35" fillId="17" borderId="8" xfId="3" applyNumberFormat="1" applyFont="1" applyFill="1" applyBorder="1" applyAlignment="1" applyProtection="1">
      <alignment wrapText="1"/>
      <protection locked="0"/>
    </xf>
    <xf numFmtId="0" fontId="11" fillId="17" borderId="16" xfId="3" applyFont="1" applyFill="1" applyBorder="1" applyAlignment="1" applyProtection="1">
      <alignment horizontal="left"/>
      <protection locked="0"/>
    </xf>
    <xf numFmtId="0" fontId="15" fillId="17" borderId="23" xfId="3" applyFill="1" applyBorder="1" applyAlignment="1" applyProtection="1">
      <alignment wrapText="1"/>
      <protection locked="0"/>
    </xf>
    <xf numFmtId="0" fontId="15" fillId="17" borderId="17" xfId="3" applyFill="1" applyBorder="1" applyAlignment="1" applyProtection="1">
      <alignment wrapText="1"/>
      <protection locked="0"/>
    </xf>
    <xf numFmtId="0" fontId="15" fillId="17" borderId="15" xfId="3" applyFill="1" applyBorder="1" applyAlignment="1" applyProtection="1">
      <alignment wrapText="1"/>
      <protection locked="0"/>
    </xf>
    <xf numFmtId="0" fontId="30" fillId="7" borderId="35" xfId="3" applyFont="1" applyFill="1" applyBorder="1" applyAlignment="1">
      <alignment horizontal="center" wrapText="1"/>
    </xf>
    <xf numFmtId="0" fontId="15" fillId="17" borderId="37" xfId="3" applyFill="1" applyBorder="1" applyAlignment="1" applyProtection="1">
      <alignment wrapText="1"/>
      <protection locked="0"/>
    </xf>
    <xf numFmtId="0" fontId="20" fillId="0" borderId="33" xfId="0" applyFont="1" applyBorder="1"/>
    <xf numFmtId="0" fontId="20" fillId="0" borderId="33" xfId="0" applyFont="1" applyBorder="1" applyAlignment="1">
      <alignment horizontal="center"/>
    </xf>
    <xf numFmtId="49" fontId="19" fillId="17" borderId="8" xfId="0" applyNumberFormat="1" applyFont="1" applyFill="1" applyBorder="1" applyAlignment="1" applyProtection="1">
      <protection locked="0"/>
    </xf>
    <xf numFmtId="49" fontId="19" fillId="17" borderId="16" xfId="0" applyNumberFormat="1" applyFont="1" applyFill="1" applyBorder="1" applyAlignment="1" applyProtection="1">
      <protection locked="0"/>
    </xf>
    <xf numFmtId="49" fontId="19" fillId="17" borderId="14" xfId="0" applyNumberFormat="1" applyFont="1" applyFill="1" applyBorder="1" applyAlignment="1" applyProtection="1">
      <protection locked="0"/>
    </xf>
    <xf numFmtId="0" fontId="20" fillId="0" borderId="39" xfId="0" applyFont="1" applyBorder="1" applyAlignment="1">
      <alignment horizontal="center"/>
    </xf>
    <xf numFmtId="0" fontId="83" fillId="0" borderId="0" xfId="0" applyFont="1" applyAlignment="1">
      <alignment horizontal="center" vertical="center"/>
    </xf>
    <xf numFmtId="0" fontId="21" fillId="0" borderId="0" xfId="0" applyFont="1" applyAlignment="1">
      <alignment horizontal="center"/>
    </xf>
    <xf numFmtId="0" fontId="79" fillId="17" borderId="8" xfId="0" applyFont="1" applyFill="1" applyBorder="1" applyAlignment="1" applyProtection="1">
      <alignment horizontal="right" vertical="top" wrapText="1"/>
      <protection locked="0"/>
    </xf>
    <xf numFmtId="0" fontId="79" fillId="17" borderId="8" xfId="0" applyFont="1" applyFill="1" applyBorder="1" applyAlignment="1" applyProtection="1">
      <alignment horizontal="right" vertical="center" wrapText="1"/>
      <protection locked="0"/>
    </xf>
    <xf numFmtId="0" fontId="56" fillId="17" borderId="8" xfId="0" applyFont="1" applyFill="1" applyBorder="1" applyAlignment="1" applyProtection="1">
      <alignment horizontal="right" wrapText="1"/>
      <protection locked="0"/>
    </xf>
    <xf numFmtId="0" fontId="56" fillId="17" borderId="8" xfId="0" applyFont="1" applyFill="1" applyBorder="1" applyAlignment="1" applyProtection="1">
      <alignment horizontal="right"/>
      <protection locked="0"/>
    </xf>
    <xf numFmtId="0" fontId="28" fillId="0" borderId="0" xfId="0" applyFont="1" applyAlignment="1">
      <alignment horizontal="right" vertical="center"/>
    </xf>
    <xf numFmtId="0" fontId="82" fillId="17" borderId="8" xfId="0" applyFont="1" applyFill="1" applyBorder="1" applyAlignment="1" applyProtection="1">
      <alignment vertical="center"/>
      <protection locked="0"/>
    </xf>
    <xf numFmtId="0" fontId="56" fillId="0" borderId="0" xfId="0" applyFont="1" applyAlignment="1">
      <alignment horizontal="right" vertical="center"/>
    </xf>
    <xf numFmtId="0" fontId="82" fillId="0" borderId="0" xfId="0" applyFont="1" applyAlignment="1">
      <alignment horizontal="right" vertical="center"/>
    </xf>
    <xf numFmtId="0" fontId="56" fillId="17" borderId="8" xfId="0" applyFont="1" applyFill="1" applyBorder="1" applyAlignment="1" applyProtection="1">
      <alignment wrapText="1"/>
      <protection locked="0"/>
    </xf>
    <xf numFmtId="0" fontId="79" fillId="17" borderId="8" xfId="0" applyFont="1" applyFill="1" applyBorder="1" applyAlignment="1" applyProtection="1">
      <alignment vertical="center" wrapText="1"/>
      <protection locked="0"/>
    </xf>
    <xf numFmtId="164" fontId="30" fillId="17" borderId="1" xfId="29" applyNumberFormat="1" applyFont="1" applyFill="1" applyBorder="1" applyAlignment="1" applyProtection="1">
      <alignment horizontal="center" vertical="center"/>
      <protection locked="0"/>
    </xf>
    <xf numFmtId="0" fontId="56" fillId="17" borderId="9" xfId="5" applyFont="1" applyFill="1" applyBorder="1" applyProtection="1">
      <protection locked="0"/>
    </xf>
    <xf numFmtId="0" fontId="27" fillId="17" borderId="9" xfId="15" applyFont="1" applyFill="1" applyBorder="1" applyAlignment="1" applyProtection="1">
      <protection locked="0"/>
    </xf>
    <xf numFmtId="44" fontId="56" fillId="17" borderId="9" xfId="6" applyFont="1" applyFill="1" applyBorder="1" applyProtection="1">
      <protection locked="0"/>
    </xf>
    <xf numFmtId="44" fontId="27" fillId="17" borderId="9" xfId="6" applyFont="1" applyFill="1" applyBorder="1" applyProtection="1">
      <protection locked="0"/>
    </xf>
    <xf numFmtId="0" fontId="56" fillId="17" borderId="8" xfId="5" applyFont="1" applyFill="1" applyBorder="1" applyProtection="1">
      <protection locked="0"/>
    </xf>
    <xf numFmtId="0" fontId="28" fillId="17" borderId="8" xfId="15" applyFont="1" applyFill="1" applyBorder="1" applyAlignment="1" applyProtection="1">
      <protection locked="0"/>
    </xf>
    <xf numFmtId="44" fontId="56" fillId="17" borderId="8" xfId="6" applyFont="1" applyFill="1" applyBorder="1" applyProtection="1">
      <protection locked="0"/>
    </xf>
    <xf numFmtId="44" fontId="27" fillId="17" borderId="8" xfId="6" applyFont="1" applyFill="1" applyBorder="1" applyProtection="1">
      <protection locked="0"/>
    </xf>
    <xf numFmtId="0" fontId="27" fillId="17" borderId="8" xfId="5" applyFont="1" applyFill="1" applyBorder="1" applyProtection="1">
      <protection locked="0"/>
    </xf>
    <xf numFmtId="0" fontId="27" fillId="17" borderId="8" xfId="15" applyFont="1" applyFill="1" applyBorder="1" applyAlignment="1" applyProtection="1">
      <alignment wrapText="1"/>
      <protection locked="0"/>
    </xf>
    <xf numFmtId="0" fontId="27" fillId="17" borderId="8" xfId="5" applyFont="1" applyFill="1" applyBorder="1" applyAlignment="1" applyProtection="1">
      <alignment wrapText="1"/>
      <protection locked="0"/>
    </xf>
    <xf numFmtId="0" fontId="27" fillId="17" borderId="8" xfId="15" applyFont="1" applyFill="1" applyBorder="1" applyAlignment="1" applyProtection="1">
      <protection locked="0"/>
    </xf>
    <xf numFmtId="0" fontId="28" fillId="17" borderId="8" xfId="5" applyFont="1" applyFill="1" applyBorder="1" applyProtection="1">
      <protection locked="0"/>
    </xf>
    <xf numFmtId="0" fontId="56" fillId="17" borderId="8" xfId="5" applyFont="1" applyFill="1" applyBorder="1" applyAlignment="1" applyProtection="1">
      <alignment wrapText="1"/>
      <protection locked="0"/>
    </xf>
    <xf numFmtId="0" fontId="19" fillId="0" borderId="13" xfId="3" applyFont="1" applyBorder="1" applyAlignment="1">
      <alignment vertical="center" wrapText="1"/>
    </xf>
    <xf numFmtId="0" fontId="61" fillId="0" borderId="36" xfId="5" applyFont="1" applyBorder="1" applyAlignment="1">
      <alignment horizontal="center" vertical="center"/>
    </xf>
    <xf numFmtId="0" fontId="61" fillId="0" borderId="26" xfId="5" applyFont="1" applyBorder="1" applyAlignment="1">
      <alignment horizontal="center" vertical="center"/>
    </xf>
    <xf numFmtId="0" fontId="61" fillId="0" borderId="24" xfId="5" applyFont="1" applyBorder="1" applyAlignment="1">
      <alignment horizontal="center" vertical="center"/>
    </xf>
    <xf numFmtId="0" fontId="63" fillId="0" borderId="10" xfId="5" applyFont="1" applyBorder="1" applyAlignment="1">
      <alignment horizontal="center" vertical="center" wrapText="1"/>
    </xf>
    <xf numFmtId="0" fontId="63" fillId="0" borderId="2" xfId="5" applyFont="1" applyBorder="1" applyAlignment="1">
      <alignment horizontal="center" vertical="center" wrapText="1"/>
    </xf>
    <xf numFmtId="0" fontId="63" fillId="0" borderId="7" xfId="5" applyFont="1" applyBorder="1" applyAlignment="1">
      <alignment horizontal="center" vertical="center" wrapText="1"/>
    </xf>
    <xf numFmtId="0" fontId="34" fillId="6" borderId="22" xfId="1" applyFont="1" applyFill="1" applyBorder="1" applyAlignment="1">
      <alignment horizontal="center" vertical="top" wrapText="1"/>
    </xf>
    <xf numFmtId="0" fontId="34" fillId="6" borderId="21" xfId="1" applyFont="1" applyFill="1" applyBorder="1" applyAlignment="1">
      <alignment horizontal="center" vertical="top" wrapText="1"/>
    </xf>
    <xf numFmtId="0" fontId="33" fillId="0" borderId="20" xfId="1" applyFont="1" applyBorder="1" applyAlignment="1">
      <alignment horizontal="center" vertical="center" wrapText="1"/>
    </xf>
    <xf numFmtId="0" fontId="33" fillId="0" borderId="19" xfId="1" applyFont="1" applyBorder="1" applyAlignment="1">
      <alignment horizontal="center" vertical="center" wrapText="1"/>
    </xf>
    <xf numFmtId="0" fontId="33" fillId="0" borderId="17" xfId="1" applyFont="1" applyBorder="1" applyAlignment="1">
      <alignment horizontal="center" vertical="center" wrapText="1"/>
    </xf>
    <xf numFmtId="0" fontId="33" fillId="0" borderId="16" xfId="1" applyFont="1" applyBorder="1" applyAlignment="1">
      <alignment horizontal="center" vertical="center" wrapText="1"/>
    </xf>
    <xf numFmtId="0" fontId="33" fillId="0" borderId="15" xfId="1" applyFont="1" applyBorder="1" applyAlignment="1">
      <alignment horizontal="center" vertical="center" wrapText="1"/>
    </xf>
    <xf numFmtId="0" fontId="33" fillId="0" borderId="14" xfId="1" applyFont="1" applyBorder="1" applyAlignment="1">
      <alignment horizontal="center" vertical="center" wrapText="1"/>
    </xf>
    <xf numFmtId="0" fontId="37" fillId="20" borderId="32" xfId="1" applyFont="1" applyFill="1" applyBorder="1" applyAlignment="1">
      <alignment horizontal="center" vertical="top" wrapText="1"/>
    </xf>
    <xf numFmtId="0" fontId="37" fillId="20" borderId="31" xfId="1" applyFont="1" applyFill="1" applyBorder="1" applyAlignment="1">
      <alignment horizontal="center" vertical="top" wrapText="1"/>
    </xf>
    <xf numFmtId="0" fontId="37" fillId="20" borderId="30" xfId="1" applyFont="1" applyFill="1" applyBorder="1" applyAlignment="1">
      <alignment horizontal="center" vertical="top" wrapText="1"/>
    </xf>
    <xf numFmtId="0" fontId="37" fillId="0" borderId="22" xfId="1" applyFont="1" applyBorder="1" applyAlignment="1">
      <alignment horizontal="center" vertical="top" wrapText="1"/>
    </xf>
    <xf numFmtId="0" fontId="37" fillId="0" borderId="21" xfId="1" applyFont="1" applyBorder="1" applyAlignment="1">
      <alignment horizontal="center" vertical="top" wrapText="1"/>
    </xf>
    <xf numFmtId="0" fontId="37" fillId="0" borderId="33" xfId="1" applyFont="1" applyBorder="1" applyAlignment="1">
      <alignment horizontal="center" vertical="top" wrapText="1"/>
    </xf>
    <xf numFmtId="0" fontId="40" fillId="7" borderId="36" xfId="1" applyFont="1" applyFill="1" applyBorder="1" applyAlignment="1">
      <alignment horizontal="center" vertical="center" wrapText="1"/>
    </xf>
    <xf numFmtId="0" fontId="40" fillId="7" borderId="26" xfId="1" applyFont="1" applyFill="1" applyBorder="1" applyAlignment="1">
      <alignment horizontal="center" vertical="center" wrapText="1"/>
    </xf>
    <xf numFmtId="0" fontId="40" fillId="7" borderId="24" xfId="1" applyFont="1" applyFill="1" applyBorder="1" applyAlignment="1">
      <alignment horizontal="center" vertical="center" wrapText="1"/>
    </xf>
    <xf numFmtId="0" fontId="7" fillId="0" borderId="22"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33" xfId="1" applyFont="1" applyBorder="1" applyAlignment="1">
      <alignment horizontal="center" vertical="center" wrapText="1"/>
    </xf>
    <xf numFmtId="0" fontId="75" fillId="0" borderId="32" xfId="1" applyFont="1" applyBorder="1" applyAlignment="1">
      <alignment horizontal="center" vertical="center" wrapText="1"/>
    </xf>
    <xf numFmtId="0" fontId="75" fillId="0" borderId="31" xfId="1" applyFont="1" applyBorder="1" applyAlignment="1">
      <alignment horizontal="center" vertical="center" wrapText="1"/>
    </xf>
    <xf numFmtId="0" fontId="75" fillId="0" borderId="30" xfId="1" applyFont="1" applyBorder="1" applyAlignment="1">
      <alignment horizontal="center" vertical="center" wrapText="1"/>
    </xf>
    <xf numFmtId="0" fontId="39" fillId="0" borderId="21" xfId="1" applyFont="1" applyBorder="1" applyAlignment="1">
      <alignment vertical="top" wrapText="1"/>
    </xf>
    <xf numFmtId="0" fontId="39" fillId="0" borderId="33" xfId="1" applyFont="1" applyBorder="1" applyAlignment="1">
      <alignment vertical="top" wrapText="1"/>
    </xf>
    <xf numFmtId="0" fontId="35" fillId="0" borderId="49" xfId="1" applyFont="1" applyBorder="1" applyAlignment="1">
      <alignment horizontal="center" vertical="center" wrapText="1"/>
    </xf>
    <xf numFmtId="0" fontId="35" fillId="0" borderId="48" xfId="1" applyFont="1" applyBorder="1" applyAlignment="1">
      <alignment horizontal="center" vertical="center" wrapText="1"/>
    </xf>
    <xf numFmtId="0" fontId="35" fillId="0" borderId="32" xfId="1" applyFont="1" applyBorder="1" applyAlignment="1">
      <alignment horizontal="center" vertical="center" wrapText="1"/>
    </xf>
    <xf numFmtId="0" fontId="35" fillId="0" borderId="30" xfId="1" applyFont="1" applyBorder="1" applyAlignment="1">
      <alignment horizontal="center" vertical="center" wrapText="1"/>
    </xf>
    <xf numFmtId="0" fontId="40" fillId="0" borderId="10" xfId="3" applyFont="1" applyBorder="1" applyAlignment="1">
      <alignment horizontal="center" vertical="center" wrapText="1"/>
    </xf>
    <xf numFmtId="0" fontId="40" fillId="0" borderId="2" xfId="3" applyFont="1" applyBorder="1" applyAlignment="1">
      <alignment horizontal="center" vertical="center" wrapText="1"/>
    </xf>
    <xf numFmtId="0" fontId="40" fillId="0" borderId="7" xfId="3" applyFont="1" applyBorder="1" applyAlignment="1">
      <alignment horizontal="center" vertical="center" wrapText="1"/>
    </xf>
    <xf numFmtId="0" fontId="30" fillId="0" borderId="10" xfId="3" applyFont="1" applyBorder="1" applyAlignment="1">
      <alignment horizontal="center"/>
    </xf>
    <xf numFmtId="0" fontId="30" fillId="0" borderId="2" xfId="3" applyFont="1" applyBorder="1" applyAlignment="1">
      <alignment horizontal="center"/>
    </xf>
    <xf numFmtId="0" fontId="30" fillId="0" borderId="7" xfId="3" applyFont="1" applyBorder="1" applyAlignment="1">
      <alignment horizontal="center"/>
    </xf>
    <xf numFmtId="0" fontId="42" fillId="0" borderId="10" xfId="3" applyFont="1" applyBorder="1" applyAlignment="1">
      <alignment horizontal="center" vertical="center" wrapText="1"/>
    </xf>
    <xf numFmtId="0" fontId="42" fillId="0" borderId="2" xfId="3" applyFont="1" applyBorder="1" applyAlignment="1">
      <alignment horizontal="center" vertical="center" wrapText="1"/>
    </xf>
    <xf numFmtId="0" fontId="42" fillId="0" borderId="7" xfId="3" applyFont="1" applyBorder="1" applyAlignment="1">
      <alignment horizontal="center" vertical="center" wrapText="1"/>
    </xf>
    <xf numFmtId="0" fontId="66" fillId="0" borderId="0" xfId="3" applyFont="1" applyAlignment="1">
      <alignment horizontal="center" vertical="center" wrapText="1"/>
    </xf>
    <xf numFmtId="0" fontId="64" fillId="0" borderId="0" xfId="3" applyFont="1" applyAlignment="1">
      <alignment horizontal="center" vertical="center" wrapText="1"/>
    </xf>
    <xf numFmtId="0" fontId="41" fillId="0" borderId="0" xfId="3" applyFont="1" applyAlignment="1">
      <alignment horizontal="center" vertical="center" wrapText="1"/>
    </xf>
    <xf numFmtId="0" fontId="30" fillId="16" borderId="51" xfId="3" applyFont="1" applyFill="1" applyBorder="1" applyAlignment="1">
      <alignment horizontal="right" vertical="center"/>
    </xf>
    <xf numFmtId="0" fontId="30" fillId="16" borderId="9" xfId="3" applyFont="1" applyFill="1" applyBorder="1" applyAlignment="1">
      <alignment horizontal="right" vertical="center"/>
    </xf>
    <xf numFmtId="0" fontId="5" fillId="0" borderId="11" xfId="3" applyFont="1" applyBorder="1" applyAlignment="1">
      <alignment horizontal="center" vertical="center" wrapText="1"/>
    </xf>
    <xf numFmtId="0" fontId="15" fillId="0" borderId="13" xfId="3" applyBorder="1" applyAlignment="1">
      <alignment horizontal="center" vertical="center" wrapText="1"/>
    </xf>
    <xf numFmtId="0" fontId="15" fillId="0" borderId="12" xfId="3" applyBorder="1" applyAlignment="1">
      <alignment horizontal="center" vertical="center" wrapText="1"/>
    </xf>
    <xf numFmtId="0" fontId="15" fillId="0" borderId="5" xfId="3" applyBorder="1" applyAlignment="1">
      <alignment horizontal="center" vertical="center" wrapText="1"/>
    </xf>
    <xf numFmtId="0" fontId="15" fillId="0" borderId="1" xfId="3" applyBorder="1" applyAlignment="1">
      <alignment horizontal="center" vertical="center" wrapText="1"/>
    </xf>
    <xf numFmtId="0" fontId="15" fillId="0" borderId="6" xfId="3" applyBorder="1" applyAlignment="1">
      <alignment horizontal="center" vertical="center" wrapText="1"/>
    </xf>
    <xf numFmtId="0" fontId="68" fillId="0" borderId="8" xfId="3" applyFont="1" applyBorder="1" applyAlignment="1">
      <alignment horizontal="center" vertical="center" wrapText="1"/>
    </xf>
    <xf numFmtId="0" fontId="69" fillId="0" borderId="8" xfId="3" applyFont="1" applyBorder="1" applyAlignment="1">
      <alignment horizontal="center" vertical="center" textRotation="180" wrapText="1"/>
    </xf>
    <xf numFmtId="0" fontId="15" fillId="0" borderId="8" xfId="3" applyBorder="1" applyAlignment="1">
      <alignment horizontal="center" vertical="center" wrapText="1"/>
    </xf>
    <xf numFmtId="0" fontId="42" fillId="0" borderId="10" xfId="3" applyFont="1" applyBorder="1" applyAlignment="1">
      <alignment horizontal="center" vertical="center"/>
    </xf>
    <xf numFmtId="0" fontId="42" fillId="0" borderId="2" xfId="3" applyFont="1" applyBorder="1" applyAlignment="1">
      <alignment horizontal="center" vertical="center"/>
    </xf>
    <xf numFmtId="0" fontId="42" fillId="0" borderId="7" xfId="3" applyFont="1" applyBorder="1" applyAlignment="1">
      <alignment horizontal="center" vertical="center"/>
    </xf>
    <xf numFmtId="0" fontId="70" fillId="0" borderId="8" xfId="3" applyFont="1" applyBorder="1" applyAlignment="1">
      <alignment horizontal="center" vertical="center" wrapText="1"/>
    </xf>
    <xf numFmtId="0" fontId="71" fillId="0" borderId="10" xfId="3" applyFont="1" applyBorder="1" applyAlignment="1">
      <alignment horizontal="center" vertical="center" wrapText="1"/>
    </xf>
    <xf numFmtId="0" fontId="71" fillId="0" borderId="2" xfId="3" applyFont="1" applyBorder="1" applyAlignment="1">
      <alignment horizontal="center" vertical="center" wrapText="1"/>
    </xf>
    <xf numFmtId="0" fontId="71" fillId="0" borderId="7" xfId="3" applyFont="1" applyBorder="1" applyAlignment="1">
      <alignment horizontal="center" vertical="center" wrapText="1"/>
    </xf>
    <xf numFmtId="0" fontId="100" fillId="0" borderId="11" xfId="3" applyFont="1" applyBorder="1" applyAlignment="1">
      <alignment horizontal="center" vertical="center" wrapText="1"/>
    </xf>
    <xf numFmtId="0" fontId="100" fillId="0" borderId="13" xfId="3" applyFont="1" applyBorder="1" applyAlignment="1">
      <alignment horizontal="center" vertical="center" wrapText="1"/>
    </xf>
    <xf numFmtId="0" fontId="100" fillId="0" borderId="12" xfId="3" applyFont="1" applyBorder="1" applyAlignment="1">
      <alignment horizontal="center" vertical="center" wrapText="1"/>
    </xf>
    <xf numFmtId="0" fontId="100" fillId="0" borderId="3" xfId="3" applyFont="1" applyBorder="1" applyAlignment="1">
      <alignment horizontal="center" vertical="center" wrapText="1"/>
    </xf>
    <xf numFmtId="0" fontId="100" fillId="0" borderId="0" xfId="3" applyFont="1" applyBorder="1" applyAlignment="1">
      <alignment horizontal="center" vertical="center" wrapText="1"/>
    </xf>
    <xf numFmtId="0" fontId="100" fillId="0" borderId="4" xfId="3" applyFont="1" applyBorder="1" applyAlignment="1">
      <alignment horizontal="center" vertical="center" wrapText="1"/>
    </xf>
    <xf numFmtId="0" fontId="100" fillId="0" borderId="5" xfId="3" applyFont="1" applyBorder="1" applyAlignment="1">
      <alignment horizontal="center" vertical="center" wrapText="1"/>
    </xf>
    <xf numFmtId="0" fontId="100" fillId="0" borderId="1" xfId="3" applyFont="1" applyBorder="1" applyAlignment="1">
      <alignment horizontal="center" vertical="center" wrapText="1"/>
    </xf>
    <xf numFmtId="0" fontId="100" fillId="0" borderId="6" xfId="3" applyFont="1" applyBorder="1" applyAlignment="1">
      <alignment horizontal="center" vertical="center" wrapText="1"/>
    </xf>
    <xf numFmtId="0" fontId="27" fillId="4" borderId="23" xfId="5" applyFill="1" applyBorder="1" applyAlignment="1" applyProtection="1">
      <alignment horizontal="center" vertical="center" shrinkToFit="1"/>
      <protection locked="0"/>
    </xf>
    <xf numFmtId="0" fontId="27" fillId="4" borderId="9" xfId="5" applyFill="1" applyBorder="1" applyAlignment="1" applyProtection="1">
      <alignment horizontal="center" vertical="center" shrinkToFit="1"/>
      <protection locked="0"/>
    </xf>
    <xf numFmtId="0" fontId="27" fillId="4" borderId="9" xfId="5" applyFont="1" applyFill="1" applyBorder="1" applyAlignment="1" applyProtection="1">
      <alignment horizontal="center" vertical="center" shrinkToFit="1"/>
      <protection locked="0"/>
    </xf>
    <xf numFmtId="0" fontId="61" fillId="0" borderId="22" xfId="5" applyFont="1" applyBorder="1" applyAlignment="1">
      <alignment horizontal="center" vertical="center"/>
    </xf>
    <xf numFmtId="0" fontId="61" fillId="0" borderId="21" xfId="5" applyFont="1" applyBorder="1" applyAlignment="1">
      <alignment horizontal="center" vertical="center"/>
    </xf>
    <xf numFmtId="0" fontId="61" fillId="0" borderId="33" xfId="5" applyFont="1" applyBorder="1" applyAlignment="1">
      <alignment horizontal="center" vertical="center"/>
    </xf>
    <xf numFmtId="0" fontId="99" fillId="21" borderId="57" xfId="5" applyFont="1" applyFill="1" applyBorder="1" applyAlignment="1">
      <alignment horizontal="center" vertical="center"/>
    </xf>
    <xf numFmtId="0" fontId="99" fillId="21" borderId="2" xfId="5" applyFont="1" applyFill="1" applyBorder="1" applyAlignment="1">
      <alignment horizontal="center" vertical="center"/>
    </xf>
    <xf numFmtId="0" fontId="99" fillId="21" borderId="38" xfId="5" applyFont="1" applyFill="1" applyBorder="1" applyAlignment="1">
      <alignment horizontal="center" vertical="center"/>
    </xf>
    <xf numFmtId="0" fontId="89" fillId="0" borderId="32" xfId="5" applyFont="1" applyBorder="1" applyAlignment="1">
      <alignment horizontal="center" vertical="center"/>
    </xf>
    <xf numFmtId="0" fontId="89" fillId="0" borderId="31" xfId="5" applyFont="1" applyBorder="1" applyAlignment="1">
      <alignment horizontal="center" vertical="center"/>
    </xf>
    <xf numFmtId="0" fontId="89" fillId="0" borderId="30" xfId="5" applyFont="1" applyBorder="1" applyAlignment="1">
      <alignment horizontal="center" vertical="center"/>
    </xf>
    <xf numFmtId="0" fontId="21" fillId="4" borderId="9" xfId="5" applyFont="1" applyFill="1" applyBorder="1" applyAlignment="1" applyProtection="1">
      <alignment horizontal="center" vertical="center" shrinkToFit="1"/>
      <protection locked="0"/>
    </xf>
    <xf numFmtId="0" fontId="21" fillId="4" borderId="9" xfId="5" applyFont="1" applyFill="1" applyBorder="1" applyAlignment="1" applyProtection="1">
      <alignment horizontal="center" shrinkToFit="1"/>
      <protection locked="0"/>
    </xf>
    <xf numFmtId="0" fontId="21" fillId="4" borderId="18" xfId="5" applyFont="1" applyFill="1" applyBorder="1" applyAlignment="1" applyProtection="1">
      <alignment horizontal="center" shrinkToFit="1"/>
      <protection locked="0"/>
    </xf>
    <xf numFmtId="0" fontId="58" fillId="0" borderId="66" xfId="5" applyFont="1" applyBorder="1" applyAlignment="1">
      <alignment horizontal="center" vertical="center"/>
    </xf>
    <xf numFmtId="0" fontId="17" fillId="22" borderId="22" xfId="5" applyFont="1" applyFill="1" applyBorder="1" applyAlignment="1">
      <alignment horizontal="left"/>
    </xf>
    <xf numFmtId="0" fontId="17" fillId="22" borderId="21" xfId="5" applyFont="1" applyFill="1" applyBorder="1" applyAlignment="1">
      <alignment horizontal="left"/>
    </xf>
    <xf numFmtId="0" fontId="21" fillId="22" borderId="41" xfId="5" applyFont="1" applyFill="1" applyBorder="1" applyAlignment="1">
      <alignment horizontal="left" vertical="center"/>
    </xf>
    <xf numFmtId="0" fontId="21" fillId="22" borderId="40" xfId="5" applyFont="1" applyFill="1" applyBorder="1" applyAlignment="1">
      <alignment horizontal="left" vertical="center"/>
    </xf>
    <xf numFmtId="0" fontId="22" fillId="22" borderId="40" xfId="5" applyFont="1" applyFill="1" applyBorder="1" applyAlignment="1">
      <alignment horizontal="center" wrapText="1"/>
    </xf>
    <xf numFmtId="0" fontId="22" fillId="22" borderId="39" xfId="5" applyFont="1" applyFill="1" applyBorder="1" applyAlignment="1">
      <alignment horizontal="center" wrapText="1"/>
    </xf>
    <xf numFmtId="0" fontId="20" fillId="8" borderId="15" xfId="5" applyFont="1" applyFill="1" applyBorder="1" applyAlignment="1">
      <alignment horizontal="center" vertical="center"/>
    </xf>
    <xf numFmtId="0" fontId="20" fillId="8" borderId="46" xfId="5" applyFont="1" applyFill="1" applyBorder="1" applyAlignment="1">
      <alignment horizontal="center" vertical="center"/>
    </xf>
    <xf numFmtId="0" fontId="27" fillId="0" borderId="8" xfId="5" applyBorder="1" applyAlignment="1">
      <alignment horizontal="left"/>
    </xf>
    <xf numFmtId="0" fontId="27" fillId="0" borderId="10" xfId="5" applyBorder="1" applyAlignment="1">
      <alignment horizontal="left"/>
    </xf>
    <xf numFmtId="0" fontId="27" fillId="4" borderId="17" xfId="5" applyFill="1" applyBorder="1" applyAlignment="1" applyProtection="1">
      <alignment horizontal="center" vertical="center" shrinkToFit="1"/>
      <protection locked="0"/>
    </xf>
    <xf numFmtId="0" fontId="27" fillId="4" borderId="8" xfId="5" applyFill="1" applyBorder="1" applyAlignment="1" applyProtection="1">
      <alignment horizontal="center" vertical="center" shrinkToFit="1"/>
      <protection locked="0"/>
    </xf>
    <xf numFmtId="0" fontId="27" fillId="4" borderId="8" xfId="5" applyFont="1" applyFill="1" applyBorder="1" applyAlignment="1" applyProtection="1">
      <alignment horizontal="center" vertical="center" shrinkToFit="1"/>
      <protection locked="0"/>
    </xf>
    <xf numFmtId="0" fontId="21" fillId="22" borderId="69" xfId="5" applyFont="1" applyFill="1" applyBorder="1" applyAlignment="1">
      <alignment horizontal="left" vertical="center"/>
    </xf>
    <xf numFmtId="0" fontId="21" fillId="22" borderId="37" xfId="5" applyFont="1" applyFill="1" applyBorder="1" applyAlignment="1">
      <alignment horizontal="left"/>
    </xf>
    <xf numFmtId="0" fontId="21" fillId="22" borderId="1" xfId="5" applyFont="1" applyFill="1" applyBorder="1" applyAlignment="1">
      <alignment horizontal="left"/>
    </xf>
    <xf numFmtId="0" fontId="21" fillId="22" borderId="55" xfId="5" applyFont="1" applyFill="1" applyBorder="1" applyAlignment="1">
      <alignment horizontal="left"/>
    </xf>
    <xf numFmtId="0" fontId="21" fillId="22" borderId="43" xfId="5" applyFont="1" applyFill="1" applyBorder="1" applyAlignment="1">
      <alignment horizontal="left"/>
    </xf>
    <xf numFmtId="0" fontId="21" fillId="5" borderId="49" xfId="5" applyFont="1" applyFill="1" applyBorder="1" applyAlignment="1">
      <alignment horizontal="right" vertical="center" shrinkToFit="1"/>
    </xf>
    <xf numFmtId="0" fontId="21" fillId="5" borderId="13" xfId="5" applyFont="1" applyFill="1" applyBorder="1" applyAlignment="1">
      <alignment horizontal="right" vertical="center" shrinkToFit="1"/>
    </xf>
    <xf numFmtId="0" fontId="21" fillId="5" borderId="48" xfId="5" applyFont="1" applyFill="1" applyBorder="1" applyAlignment="1">
      <alignment horizontal="right" vertical="center" shrinkToFit="1"/>
    </xf>
    <xf numFmtId="0" fontId="20" fillId="0" borderId="36" xfId="5" applyFont="1" applyBorder="1" applyAlignment="1">
      <alignment horizontal="right"/>
    </xf>
    <xf numFmtId="0" fontId="20" fillId="0" borderId="26" xfId="5" applyFont="1" applyBorder="1" applyAlignment="1">
      <alignment horizontal="right"/>
    </xf>
    <xf numFmtId="0" fontId="20" fillId="0" borderId="24" xfId="5" applyFont="1" applyBorder="1" applyAlignment="1">
      <alignment horizontal="right"/>
    </xf>
    <xf numFmtId="0" fontId="27" fillId="4" borderId="2" xfId="5" applyFill="1" applyBorder="1" applyAlignment="1" applyProtection="1">
      <alignment horizontal="center"/>
      <protection locked="0"/>
    </xf>
    <xf numFmtId="0" fontId="16" fillId="4" borderId="1" xfId="5" applyFont="1" applyFill="1" applyBorder="1" applyAlignment="1" applyProtection="1">
      <alignment horizontal="left"/>
      <protection locked="0"/>
    </xf>
    <xf numFmtId="0" fontId="16" fillId="4" borderId="45" xfId="5" applyFont="1" applyFill="1" applyBorder="1" applyAlignment="1" applyProtection="1">
      <alignment horizontal="left"/>
      <protection locked="0"/>
    </xf>
    <xf numFmtId="0" fontId="20" fillId="0" borderId="36" xfId="5" applyFont="1" applyBorder="1" applyAlignment="1">
      <alignment horizontal="center" vertical="center" wrapText="1"/>
    </xf>
    <xf numFmtId="0" fontId="20" fillId="0" borderId="26" xfId="5" applyFont="1" applyBorder="1" applyAlignment="1">
      <alignment horizontal="center" vertical="center" wrapText="1"/>
    </xf>
    <xf numFmtId="0" fontId="20" fillId="0" borderId="24" xfId="5" applyFont="1" applyBorder="1" applyAlignment="1">
      <alignment horizontal="center" vertical="center" wrapText="1"/>
    </xf>
    <xf numFmtId="0" fontId="20" fillId="0" borderId="36" xfId="5" applyFont="1" applyBorder="1" applyAlignment="1">
      <alignment horizontal="center"/>
    </xf>
    <xf numFmtId="0" fontId="20" fillId="0" borderId="26" xfId="5" applyFont="1" applyBorder="1" applyAlignment="1">
      <alignment horizontal="center"/>
    </xf>
    <xf numFmtId="0" fontId="20" fillId="0" borderId="31" xfId="5" applyFont="1" applyBorder="1" applyAlignment="1">
      <alignment horizontal="center"/>
    </xf>
    <xf numFmtId="0" fontId="20" fillId="0" borderId="42" xfId="5" applyFont="1" applyBorder="1" applyAlignment="1">
      <alignment horizontal="center"/>
    </xf>
    <xf numFmtId="0" fontId="20" fillId="4" borderId="35" xfId="5" applyFont="1" applyFill="1" applyBorder="1" applyAlignment="1" applyProtection="1">
      <alignment horizontal="center"/>
      <protection locked="0"/>
    </xf>
    <xf numFmtId="0" fontId="20" fillId="4" borderId="29" xfId="5" applyFont="1" applyFill="1" applyBorder="1" applyAlignment="1" applyProtection="1">
      <alignment horizontal="center"/>
      <protection locked="0"/>
    </xf>
    <xf numFmtId="0" fontId="27" fillId="4" borderId="21" xfId="5" applyFill="1" applyBorder="1" applyAlignment="1" applyProtection="1">
      <alignment horizontal="center"/>
      <protection locked="0"/>
    </xf>
    <xf numFmtId="0" fontId="27" fillId="4" borderId="1" xfId="5" applyFill="1" applyBorder="1" applyAlignment="1" applyProtection="1">
      <alignment horizontal="center"/>
      <protection locked="0"/>
    </xf>
    <xf numFmtId="4" fontId="20" fillId="0" borderId="36" xfId="5" applyNumberFormat="1" applyFont="1" applyBorder="1" applyAlignment="1">
      <alignment horizontal="center"/>
    </xf>
    <xf numFmtId="4" fontId="20" fillId="0" borderId="65" xfId="5" applyNumberFormat="1" applyFont="1" applyBorder="1" applyAlignment="1">
      <alignment horizontal="center"/>
    </xf>
    <xf numFmtId="0" fontId="27" fillId="17" borderId="21" xfId="5" applyFont="1" applyFill="1" applyBorder="1" applyAlignment="1" applyProtection="1">
      <alignment horizontal="center" wrapText="1"/>
      <protection locked="0"/>
    </xf>
    <xf numFmtId="0" fontId="27" fillId="17" borderId="33" xfId="5" applyFont="1" applyFill="1" applyBorder="1" applyAlignment="1" applyProtection="1">
      <alignment horizontal="center" wrapText="1"/>
      <protection locked="0"/>
    </xf>
    <xf numFmtId="0" fontId="27" fillId="17" borderId="1" xfId="5" applyFont="1" applyFill="1" applyBorder="1" applyAlignment="1" applyProtection="1">
      <alignment horizontal="center" wrapText="1"/>
      <protection locked="0"/>
    </xf>
    <xf numFmtId="0" fontId="27" fillId="17" borderId="45" xfId="5" applyFont="1" applyFill="1" applyBorder="1" applyAlignment="1" applyProtection="1">
      <alignment horizontal="center" wrapText="1"/>
      <protection locked="0"/>
    </xf>
    <xf numFmtId="0" fontId="57" fillId="0" borderId="21" xfId="5" applyFont="1" applyBorder="1" applyAlignment="1">
      <alignment horizontal="right" vertical="center"/>
    </xf>
    <xf numFmtId="0" fontId="57" fillId="0" borderId="0" xfId="5" applyFont="1" applyBorder="1" applyAlignment="1">
      <alignment horizontal="right" vertical="center"/>
    </xf>
    <xf numFmtId="4" fontId="27" fillId="9" borderId="8" xfId="5" applyNumberFormat="1" applyFill="1" applyBorder="1" applyAlignment="1">
      <alignment horizontal="center"/>
    </xf>
    <xf numFmtId="4" fontId="27" fillId="9" borderId="16" xfId="5" applyNumberFormat="1" applyFill="1" applyBorder="1" applyAlignment="1">
      <alignment horizontal="center"/>
    </xf>
    <xf numFmtId="0" fontId="21" fillId="0" borderId="21" xfId="5" applyFont="1" applyBorder="1" applyAlignment="1">
      <alignment horizontal="center" vertical="center" wrapText="1"/>
    </xf>
    <xf numFmtId="0" fontId="46" fillId="8" borderId="36" xfId="30" applyFont="1" applyFill="1" applyBorder="1" applyAlignment="1">
      <alignment horizontal="center" vertical="center" wrapText="1"/>
    </xf>
    <xf numFmtId="0" fontId="46" fillId="8" borderId="26" xfId="30" applyFont="1" applyFill="1" applyBorder="1" applyAlignment="1">
      <alignment horizontal="center" vertical="center" wrapText="1"/>
    </xf>
    <xf numFmtId="0" fontId="46" fillId="8" borderId="24" xfId="30" applyFont="1" applyFill="1" applyBorder="1" applyAlignment="1">
      <alignment horizontal="center" vertical="center" wrapText="1"/>
    </xf>
    <xf numFmtId="0" fontId="72" fillId="0" borderId="0" xfId="30" applyFont="1" applyAlignment="1">
      <alignment horizontal="center"/>
    </xf>
    <xf numFmtId="0" fontId="30" fillId="0" borderId="0" xfId="30" applyFont="1" applyAlignment="1">
      <alignment horizontal="right"/>
    </xf>
    <xf numFmtId="0" fontId="5" fillId="17" borderId="1" xfId="30" applyFill="1" applyBorder="1" applyAlignment="1" applyProtection="1">
      <alignment horizontal="center"/>
      <protection locked="0"/>
    </xf>
    <xf numFmtId="0" fontId="42" fillId="0" borderId="0" xfId="30" applyFont="1" applyAlignment="1">
      <alignment horizontal="center"/>
    </xf>
    <xf numFmtId="0" fontId="5" fillId="0" borderId="10" xfId="30" applyBorder="1" applyAlignment="1" applyProtection="1">
      <alignment horizontal="right"/>
      <protection locked="0"/>
    </xf>
    <xf numFmtId="0" fontId="5" fillId="0" borderId="2" xfId="30" applyBorder="1" applyAlignment="1" applyProtection="1">
      <alignment horizontal="right"/>
      <protection locked="0"/>
    </xf>
    <xf numFmtId="0" fontId="5" fillId="17" borderId="10" xfId="30" applyFill="1" applyBorder="1" applyAlignment="1" applyProtection="1">
      <alignment horizontal="center"/>
      <protection locked="0"/>
    </xf>
    <xf numFmtId="0" fontId="5" fillId="17" borderId="2" xfId="30" applyFill="1" applyBorder="1" applyAlignment="1" applyProtection="1">
      <alignment horizontal="center"/>
      <protection locked="0"/>
    </xf>
    <xf numFmtId="0" fontId="5" fillId="17" borderId="7" xfId="30" applyFill="1" applyBorder="1" applyAlignment="1" applyProtection="1">
      <alignment horizontal="center"/>
      <protection locked="0"/>
    </xf>
    <xf numFmtId="0" fontId="5" fillId="0" borderId="10" xfId="30" applyBorder="1" applyAlignment="1" applyProtection="1">
      <alignment horizontal="right" wrapText="1"/>
      <protection locked="0"/>
    </xf>
    <xf numFmtId="0" fontId="5" fillId="0" borderId="7" xfId="30" applyBorder="1" applyAlignment="1" applyProtection="1">
      <alignment horizontal="right" wrapText="1"/>
      <protection locked="0"/>
    </xf>
    <xf numFmtId="0" fontId="5" fillId="0" borderId="1" xfId="30" applyFont="1" applyBorder="1" applyAlignment="1">
      <alignment horizontal="center" wrapText="1"/>
    </xf>
    <xf numFmtId="0" fontId="30" fillId="0" borderId="10" xfId="30" applyFont="1" applyBorder="1" applyAlignment="1">
      <alignment horizontal="center"/>
    </xf>
    <xf numFmtId="0" fontId="30" fillId="0" borderId="2" xfId="30" applyFont="1" applyBorder="1" applyAlignment="1">
      <alignment horizontal="center"/>
    </xf>
    <xf numFmtId="0" fontId="30" fillId="0" borderId="8" xfId="30" applyFont="1" applyBorder="1" applyAlignment="1">
      <alignment horizontal="center"/>
    </xf>
    <xf numFmtId="0" fontId="5" fillId="0" borderId="8" xfId="30" applyBorder="1" applyAlignment="1">
      <alignment horizontal="right"/>
    </xf>
    <xf numFmtId="0" fontId="5" fillId="17" borderId="10" xfId="30" applyFill="1" applyBorder="1" applyAlignment="1" applyProtection="1">
      <alignment horizontal="right"/>
      <protection locked="0"/>
    </xf>
    <xf numFmtId="0" fontId="5" fillId="17" borderId="7" xfId="30" applyFill="1" applyBorder="1" applyAlignment="1" applyProtection="1">
      <alignment horizontal="right"/>
      <protection locked="0"/>
    </xf>
    <xf numFmtId="0" fontId="42" fillId="0" borderId="10" xfId="30" applyFont="1" applyBorder="1" applyAlignment="1">
      <alignment horizontal="center"/>
    </xf>
    <xf numFmtId="0" fontId="42" fillId="0" borderId="2" xfId="30" applyFont="1" applyBorder="1" applyAlignment="1">
      <alignment horizontal="center"/>
    </xf>
    <xf numFmtId="0" fontId="42" fillId="0" borderId="7" xfId="30" applyFont="1" applyBorder="1" applyAlignment="1">
      <alignment horizontal="center"/>
    </xf>
    <xf numFmtId="0" fontId="5" fillId="0" borderId="2" xfId="30" applyFont="1" applyBorder="1" applyAlignment="1">
      <alignment horizontal="center"/>
    </xf>
    <xf numFmtId="0" fontId="5" fillId="0" borderId="2" xfId="30" applyBorder="1" applyAlignment="1">
      <alignment horizontal="center"/>
    </xf>
    <xf numFmtId="0" fontId="5" fillId="0" borderId="8" xfId="30" applyFont="1" applyBorder="1" applyAlignment="1">
      <alignment horizontal="right"/>
    </xf>
    <xf numFmtId="0" fontId="34" fillId="0" borderId="0" xfId="30" applyFont="1" applyAlignment="1">
      <alignment horizontal="left" wrapText="1"/>
    </xf>
    <xf numFmtId="44" fontId="0" fillId="17" borderId="1" xfId="31" applyFont="1" applyFill="1" applyBorder="1" applyAlignment="1" applyProtection="1">
      <alignment horizontal="left"/>
      <protection locked="0"/>
    </xf>
    <xf numFmtId="44" fontId="0" fillId="17" borderId="2" xfId="31" applyFont="1" applyFill="1" applyBorder="1" applyAlignment="1" applyProtection="1">
      <alignment horizontal="left"/>
      <protection locked="0"/>
    </xf>
    <xf numFmtId="0" fontId="5" fillId="0" borderId="8" xfId="30" applyFont="1" applyBorder="1" applyAlignment="1">
      <alignment horizontal="right" wrapText="1"/>
    </xf>
    <xf numFmtId="0" fontId="5" fillId="0" borderId="8" xfId="30" applyBorder="1" applyAlignment="1">
      <alignment horizontal="right" wrapText="1"/>
    </xf>
    <xf numFmtId="0" fontId="5" fillId="0" borderId="0" xfId="30" applyFont="1" applyAlignment="1">
      <alignment horizontal="left" wrapText="1"/>
    </xf>
    <xf numFmtId="0" fontId="5" fillId="0" borderId="0" xfId="30" applyAlignment="1">
      <alignment horizontal="left" wrapText="1"/>
    </xf>
    <xf numFmtId="0" fontId="30" fillId="0" borderId="0" xfId="30" applyFont="1" applyAlignment="1">
      <alignment horizontal="center" vertical="center" wrapText="1"/>
    </xf>
    <xf numFmtId="0" fontId="3" fillId="0" borderId="0" xfId="30" applyFont="1" applyAlignment="1">
      <alignment horizontal="right" wrapText="1"/>
    </xf>
    <xf numFmtId="0" fontId="5" fillId="0" borderId="0" xfId="30" applyFont="1" applyAlignment="1">
      <alignment horizontal="right" wrapText="1"/>
    </xf>
    <xf numFmtId="0" fontId="5" fillId="17" borderId="1" xfId="30" applyFill="1" applyBorder="1" applyAlignment="1" applyProtection="1">
      <alignment horizontal="left"/>
      <protection locked="0"/>
    </xf>
    <xf numFmtId="0" fontId="52" fillId="0" borderId="0" xfId="30" applyFont="1" applyAlignment="1">
      <alignment horizontal="left" vertical="center" wrapText="1"/>
    </xf>
    <xf numFmtId="0" fontId="5" fillId="0" borderId="0" xfId="30" applyFont="1" applyAlignment="1">
      <alignment horizontal="right"/>
    </xf>
    <xf numFmtId="44" fontId="0" fillId="17" borderId="43" xfId="31" applyFont="1" applyFill="1" applyBorder="1" applyAlignment="1" applyProtection="1">
      <alignment horizontal="left"/>
      <protection locked="0"/>
    </xf>
    <xf numFmtId="44" fontId="20" fillId="5" borderId="1" xfId="6" applyFont="1" applyFill="1" applyBorder="1" applyAlignment="1">
      <alignment horizontal="left"/>
    </xf>
    <xf numFmtId="0" fontId="30" fillId="0" borderId="0" xfId="30" applyFont="1" applyAlignment="1">
      <alignment horizontal="center"/>
    </xf>
    <xf numFmtId="0" fontId="5" fillId="0" borderId="0" xfId="30" applyAlignment="1">
      <alignment horizontal="center" wrapText="1"/>
    </xf>
    <xf numFmtId="0" fontId="5" fillId="0" borderId="0" xfId="30" applyFont="1" applyAlignment="1">
      <alignment horizontal="center" wrapText="1"/>
    </xf>
    <xf numFmtId="0" fontId="30" fillId="0" borderId="7" xfId="30" applyFont="1" applyBorder="1" applyAlignment="1">
      <alignment horizontal="center"/>
    </xf>
    <xf numFmtId="0" fontId="46" fillId="8" borderId="36" xfId="30" applyFont="1" applyFill="1" applyBorder="1" applyAlignment="1">
      <alignment horizontal="center" wrapText="1"/>
    </xf>
    <xf numFmtId="0" fontId="46" fillId="8" borderId="26" xfId="30" applyFont="1" applyFill="1" applyBorder="1" applyAlignment="1">
      <alignment horizontal="center" wrapText="1"/>
    </xf>
    <xf numFmtId="0" fontId="46" fillId="8" borderId="24" xfId="30" applyFont="1" applyFill="1" applyBorder="1" applyAlignment="1">
      <alignment horizontal="center" wrapText="1"/>
    </xf>
    <xf numFmtId="0" fontId="5" fillId="0" borderId="0" xfId="30" applyAlignment="1">
      <alignment horizontal="right"/>
    </xf>
    <xf numFmtId="0" fontId="30" fillId="17" borderId="36" xfId="30" applyFont="1" applyFill="1" applyBorder="1" applyAlignment="1">
      <alignment horizontal="center" vertical="center"/>
    </xf>
    <xf numFmtId="0" fontId="30" fillId="17" borderId="26" xfId="30" applyFont="1" applyFill="1" applyBorder="1" applyAlignment="1">
      <alignment horizontal="center" vertical="center"/>
    </xf>
    <xf numFmtId="0" fontId="30" fillId="17" borderId="24" xfId="30" applyFont="1" applyFill="1" applyBorder="1" applyAlignment="1">
      <alignment horizontal="center" vertical="center"/>
    </xf>
    <xf numFmtId="0" fontId="37" fillId="17" borderId="36" xfId="30" applyFont="1" applyFill="1" applyBorder="1" applyAlignment="1">
      <alignment horizontal="center" vertical="center"/>
    </xf>
    <xf numFmtId="0" fontId="37" fillId="17" borderId="24" xfId="30" applyFont="1" applyFill="1" applyBorder="1" applyAlignment="1">
      <alignment horizontal="center" vertical="center"/>
    </xf>
    <xf numFmtId="0" fontId="5" fillId="5" borderId="0" xfId="30" applyFill="1" applyAlignment="1">
      <alignment horizontal="center"/>
    </xf>
    <xf numFmtId="0" fontId="37" fillId="0" borderId="0" xfId="30" applyFont="1" applyAlignment="1">
      <alignment horizontal="left" wrapText="1"/>
    </xf>
    <xf numFmtId="0" fontId="5" fillId="0" borderId="0" xfId="30" applyAlignment="1">
      <alignment horizontal="center"/>
    </xf>
    <xf numFmtId="0" fontId="47" fillId="0" borderId="36" xfId="30" applyFont="1" applyBorder="1" applyAlignment="1">
      <alignment horizontal="left" vertical="center" wrapText="1"/>
    </xf>
    <xf numFmtId="0" fontId="47" fillId="0" borderId="26" xfId="30" applyFont="1" applyBorder="1" applyAlignment="1">
      <alignment horizontal="left" vertical="center" wrapText="1"/>
    </xf>
    <xf numFmtId="0" fontId="47" fillId="0" borderId="24" xfId="30" applyFont="1" applyBorder="1" applyAlignment="1">
      <alignment horizontal="left" vertical="center" wrapText="1"/>
    </xf>
    <xf numFmtId="0" fontId="37" fillId="5" borderId="36" xfId="30" applyFont="1" applyFill="1" applyBorder="1" applyAlignment="1">
      <alignment horizontal="center" vertical="center"/>
    </xf>
    <xf numFmtId="0" fontId="37" fillId="5" borderId="26" xfId="30" applyFont="1" applyFill="1" applyBorder="1" applyAlignment="1">
      <alignment horizontal="center" vertical="center"/>
    </xf>
    <xf numFmtId="0" fontId="37" fillId="5" borderId="24" xfId="30" applyFont="1" applyFill="1" applyBorder="1" applyAlignment="1">
      <alignment horizontal="center" vertical="center"/>
    </xf>
    <xf numFmtId="0" fontId="54" fillId="0" borderId="0" xfId="30" applyFont="1" applyAlignment="1">
      <alignment horizontal="left" wrapText="1"/>
    </xf>
    <xf numFmtId="0" fontId="5" fillId="0" borderId="1" xfId="30" applyBorder="1" applyAlignment="1" applyProtection="1">
      <alignment horizontal="left"/>
      <protection locked="0"/>
    </xf>
    <xf numFmtId="0" fontId="49" fillId="6" borderId="8" xfId="3" applyFont="1" applyFill="1" applyBorder="1" applyAlignment="1">
      <alignment horizontal="center" vertical="center"/>
    </xf>
    <xf numFmtId="0" fontId="43" fillId="0" borderId="0" xfId="3" applyFont="1" applyAlignment="1">
      <alignment horizontal="right"/>
    </xf>
    <xf numFmtId="0" fontId="43" fillId="0" borderId="29" xfId="3" applyFont="1" applyBorder="1" applyAlignment="1">
      <alignment horizontal="right"/>
    </xf>
    <xf numFmtId="0" fontId="43" fillId="19" borderId="54" xfId="3" applyFont="1" applyFill="1" applyBorder="1" applyAlignment="1">
      <alignment horizontal="center"/>
    </xf>
    <xf numFmtId="0" fontId="43" fillId="19" borderId="53" xfId="3" applyFont="1" applyFill="1" applyBorder="1" applyAlignment="1">
      <alignment horizontal="center"/>
    </xf>
    <xf numFmtId="0" fontId="43" fillId="19" borderId="52" xfId="3" applyFont="1" applyFill="1" applyBorder="1" applyAlignment="1">
      <alignment horizontal="center"/>
    </xf>
    <xf numFmtId="0" fontId="35" fillId="19" borderId="54" xfId="3" applyFont="1" applyFill="1" applyBorder="1" applyAlignment="1">
      <alignment horizontal="center" vertical="center"/>
    </xf>
    <xf numFmtId="0" fontId="35" fillId="19" borderId="53" xfId="3" applyFont="1" applyFill="1" applyBorder="1" applyAlignment="1">
      <alignment horizontal="center" vertical="center"/>
    </xf>
    <xf numFmtId="0" fontId="35" fillId="19" borderId="52" xfId="3" applyFont="1" applyFill="1" applyBorder="1" applyAlignment="1">
      <alignment horizontal="center" vertical="center"/>
    </xf>
    <xf numFmtId="0" fontId="50" fillId="8" borderId="10" xfId="3" applyFont="1" applyFill="1" applyBorder="1" applyAlignment="1">
      <alignment horizontal="center" wrapText="1"/>
    </xf>
    <xf numFmtId="0" fontId="50" fillId="8" borderId="2" xfId="3" applyFont="1" applyFill="1" applyBorder="1" applyAlignment="1">
      <alignment horizontal="center" wrapText="1"/>
    </xf>
    <xf numFmtId="0" fontId="50" fillId="8" borderId="7" xfId="3" applyFont="1" applyFill="1" applyBorder="1" applyAlignment="1">
      <alignment horizontal="center" wrapText="1"/>
    </xf>
    <xf numFmtId="0" fontId="72" fillId="0" borderId="10" xfId="3" applyFont="1" applyBorder="1" applyAlignment="1">
      <alignment horizontal="center" vertical="center" wrapText="1"/>
    </xf>
    <xf numFmtId="0" fontId="72" fillId="0" borderId="2" xfId="3" applyFont="1" applyBorder="1" applyAlignment="1">
      <alignment horizontal="center" vertical="center" wrapText="1"/>
    </xf>
    <xf numFmtId="0" fontId="72" fillId="0" borderId="7" xfId="3" applyFont="1" applyBorder="1" applyAlignment="1">
      <alignment horizontal="center" vertical="center" wrapText="1"/>
    </xf>
    <xf numFmtId="0" fontId="44" fillId="8" borderId="36" xfId="3" applyFont="1" applyFill="1" applyBorder="1" applyAlignment="1">
      <alignment horizontal="left" vertical="center" wrapText="1"/>
    </xf>
    <xf numFmtId="0" fontId="44" fillId="8" borderId="26" xfId="3" applyFont="1" applyFill="1" applyBorder="1" applyAlignment="1">
      <alignment horizontal="left" vertical="center" wrapText="1"/>
    </xf>
    <xf numFmtId="0" fontId="37" fillId="8" borderId="36" xfId="3" applyFont="1" applyFill="1" applyBorder="1" applyAlignment="1">
      <alignment horizontal="center" vertical="center" wrapText="1"/>
    </xf>
    <xf numFmtId="0" fontId="37" fillId="8" borderId="26" xfId="3" applyFont="1" applyFill="1" applyBorder="1" applyAlignment="1">
      <alignment horizontal="center" vertical="center" wrapText="1"/>
    </xf>
    <xf numFmtId="0" fontId="30" fillId="0" borderId="51" xfId="3" applyFont="1" applyBorder="1" applyAlignment="1">
      <alignment horizontal="right" vertical="center" wrapText="1"/>
    </xf>
    <xf numFmtId="0" fontId="30" fillId="0" borderId="9" xfId="3" applyFont="1" applyBorder="1" applyAlignment="1">
      <alignment horizontal="right" vertical="center" wrapText="1"/>
    </xf>
    <xf numFmtId="0" fontId="37" fillId="17" borderId="11" xfId="3" applyFont="1" applyFill="1" applyBorder="1" applyAlignment="1" applyProtection="1">
      <alignment horizontal="center" wrapText="1"/>
      <protection locked="0"/>
    </xf>
    <xf numFmtId="0" fontId="37" fillId="17" borderId="12" xfId="3" applyFont="1" applyFill="1" applyBorder="1" applyAlignment="1" applyProtection="1">
      <alignment horizontal="center" wrapText="1"/>
      <protection locked="0"/>
    </xf>
    <xf numFmtId="0" fontId="37" fillId="17" borderId="5" xfId="3" applyFont="1" applyFill="1" applyBorder="1" applyAlignment="1" applyProtection="1">
      <alignment horizontal="center" wrapText="1"/>
      <protection locked="0"/>
    </xf>
    <xf numFmtId="0" fontId="37" fillId="17" borderId="6" xfId="3" applyFont="1" applyFill="1" applyBorder="1" applyAlignment="1" applyProtection="1">
      <alignment horizontal="center" wrapText="1"/>
      <protection locked="0"/>
    </xf>
    <xf numFmtId="0" fontId="30" fillId="17" borderId="10" xfId="3" applyFont="1" applyFill="1" applyBorder="1" applyAlignment="1" applyProtection="1">
      <alignment horizontal="center" vertical="center" wrapText="1"/>
      <protection locked="0"/>
    </xf>
    <xf numFmtId="0" fontId="30" fillId="17" borderId="7" xfId="3" applyFont="1" applyFill="1" applyBorder="1" applyAlignment="1" applyProtection="1">
      <alignment horizontal="center" vertical="center" wrapText="1"/>
      <protection locked="0"/>
    </xf>
    <xf numFmtId="0" fontId="37" fillId="0" borderId="0" xfId="3" applyFont="1" applyBorder="1" applyAlignment="1">
      <alignment horizontal="center" wrapText="1"/>
    </xf>
    <xf numFmtId="0" fontId="42" fillId="0" borderId="11" xfId="3" applyFont="1" applyBorder="1" applyAlignment="1">
      <alignment horizontal="center" vertical="center" wrapText="1"/>
    </xf>
    <xf numFmtId="0" fontId="42" fillId="0" borderId="13" xfId="3" applyFont="1" applyBorder="1" applyAlignment="1">
      <alignment horizontal="center" vertical="center" wrapText="1"/>
    </xf>
    <xf numFmtId="0" fontId="42" fillId="0" borderId="12" xfId="3" applyFont="1" applyBorder="1" applyAlignment="1">
      <alignment horizontal="center" vertical="center" wrapText="1"/>
    </xf>
    <xf numFmtId="0" fontId="42" fillId="0" borderId="3" xfId="3" applyFont="1" applyBorder="1" applyAlignment="1">
      <alignment horizontal="center" vertical="center" wrapText="1"/>
    </xf>
    <xf numFmtId="0" fontId="42" fillId="0" borderId="0" xfId="3" applyFont="1" applyBorder="1" applyAlignment="1">
      <alignment horizontal="center" vertical="center" wrapText="1"/>
    </xf>
    <xf numFmtId="0" fontId="42" fillId="0" borderId="4" xfId="3" applyFont="1" applyBorder="1" applyAlignment="1">
      <alignment horizontal="center" vertical="center" wrapText="1"/>
    </xf>
    <xf numFmtId="0" fontId="42" fillId="0" borderId="5" xfId="3" applyFont="1" applyBorder="1" applyAlignment="1">
      <alignment horizontal="center" vertical="center" wrapText="1"/>
    </xf>
    <xf numFmtId="0" fontId="42" fillId="0" borderId="1" xfId="3" applyFont="1" applyBorder="1" applyAlignment="1">
      <alignment horizontal="center" vertical="center" wrapText="1"/>
    </xf>
    <xf numFmtId="0" fontId="42" fillId="0" borderId="6" xfId="3" applyFont="1" applyBorder="1" applyAlignment="1">
      <alignment horizontal="center" vertical="center" wrapText="1"/>
    </xf>
    <xf numFmtId="0" fontId="30" fillId="18" borderId="41" xfId="3" applyFont="1" applyFill="1" applyBorder="1" applyAlignment="1">
      <alignment horizontal="center" vertical="center" wrapText="1"/>
    </xf>
    <xf numFmtId="0" fontId="30" fillId="18" borderId="40" xfId="3" applyFont="1" applyFill="1" applyBorder="1" applyAlignment="1">
      <alignment horizontal="center" vertical="center" wrapText="1"/>
    </xf>
    <xf numFmtId="0" fontId="30" fillId="18" borderId="39" xfId="3" applyFont="1" applyFill="1" applyBorder="1" applyAlignment="1">
      <alignment horizontal="center" vertical="center" wrapText="1"/>
    </xf>
    <xf numFmtId="0" fontId="30" fillId="8" borderId="41" xfId="3" applyFont="1" applyFill="1" applyBorder="1" applyAlignment="1">
      <alignment horizontal="center" wrapText="1"/>
    </xf>
    <xf numFmtId="0" fontId="30" fillId="8" borderId="40" xfId="3" applyFont="1" applyFill="1" applyBorder="1" applyAlignment="1">
      <alignment horizontal="center" wrapText="1"/>
    </xf>
    <xf numFmtId="0" fontId="15" fillId="17" borderId="61" xfId="3" applyFill="1" applyBorder="1" applyAlignment="1" applyProtection="1">
      <alignment horizontal="center" wrapText="1"/>
      <protection locked="0"/>
    </xf>
    <xf numFmtId="0" fontId="15" fillId="17" borderId="62" xfId="3" applyFill="1" applyBorder="1" applyAlignment="1" applyProtection="1">
      <alignment horizontal="center" wrapText="1"/>
      <protection locked="0"/>
    </xf>
    <xf numFmtId="0" fontId="41" fillId="0" borderId="5" xfId="3" applyFont="1" applyBorder="1" applyAlignment="1">
      <alignment horizontal="left" wrapText="1"/>
    </xf>
    <xf numFmtId="0" fontId="41" fillId="0" borderId="1" xfId="3" applyFont="1" applyBorder="1" applyAlignment="1">
      <alignment horizontal="left" wrapText="1"/>
    </xf>
    <xf numFmtId="0" fontId="41" fillId="0" borderId="10" xfId="3" applyFont="1" applyBorder="1" applyAlignment="1">
      <alignment horizontal="left" wrapText="1"/>
    </xf>
    <xf numFmtId="0" fontId="41" fillId="0" borderId="2" xfId="3" applyFont="1" applyBorder="1" applyAlignment="1">
      <alignment horizontal="left" wrapText="1"/>
    </xf>
    <xf numFmtId="0" fontId="41" fillId="0" borderId="44" xfId="3" applyFont="1" applyBorder="1" applyAlignment="1">
      <alignment horizontal="left" wrapText="1"/>
    </xf>
    <xf numFmtId="0" fontId="41" fillId="0" borderId="43" xfId="3" applyFont="1" applyBorder="1" applyAlignment="1">
      <alignment horizontal="left" wrapText="1"/>
    </xf>
    <xf numFmtId="0" fontId="37" fillId="17" borderId="10" xfId="3" applyFont="1" applyFill="1" applyBorder="1" applyAlignment="1">
      <alignment horizontal="center" vertical="center" wrapText="1"/>
    </xf>
    <xf numFmtId="0" fontId="37" fillId="17" borderId="2" xfId="3" applyFont="1" applyFill="1" applyBorder="1" applyAlignment="1">
      <alignment horizontal="center" vertical="center" wrapText="1"/>
    </xf>
    <xf numFmtId="0" fontId="37" fillId="17" borderId="7" xfId="3" applyFont="1" applyFill="1" applyBorder="1" applyAlignment="1">
      <alignment horizontal="center" vertical="center" wrapText="1"/>
    </xf>
    <xf numFmtId="0" fontId="35" fillId="8" borderId="10" xfId="3" applyFont="1" applyFill="1" applyBorder="1" applyAlignment="1">
      <alignment horizontal="center" wrapText="1"/>
    </xf>
    <xf numFmtId="0" fontId="35" fillId="8" borderId="2" xfId="3" applyFont="1" applyFill="1" applyBorder="1" applyAlignment="1">
      <alignment horizontal="center" wrapText="1"/>
    </xf>
    <xf numFmtId="0" fontId="35" fillId="8" borderId="7" xfId="3" applyFont="1" applyFill="1" applyBorder="1" applyAlignment="1">
      <alignment horizontal="center" wrapText="1"/>
    </xf>
    <xf numFmtId="0" fontId="30" fillId="8" borderId="10" xfId="3" applyFont="1" applyFill="1" applyBorder="1" applyAlignment="1">
      <alignment horizontal="left"/>
    </xf>
    <xf numFmtId="0" fontId="30" fillId="8" borderId="2" xfId="3" applyFont="1" applyFill="1" applyBorder="1" applyAlignment="1">
      <alignment horizontal="left"/>
    </xf>
    <xf numFmtId="0" fontId="30" fillId="8" borderId="38" xfId="3" applyFont="1" applyFill="1" applyBorder="1" applyAlignment="1">
      <alignment horizontal="left"/>
    </xf>
    <xf numFmtId="0" fontId="41" fillId="0" borderId="10" xfId="3" applyFont="1" applyBorder="1" applyAlignment="1">
      <alignment horizontal="left" vertical="center" wrapText="1"/>
    </xf>
    <xf numFmtId="0" fontId="41" fillId="0" borderId="2" xfId="3" applyFont="1" applyBorder="1" applyAlignment="1">
      <alignment horizontal="left" vertical="center" wrapText="1"/>
    </xf>
    <xf numFmtId="0" fontId="41" fillId="0" borderId="7" xfId="3" applyFont="1" applyBorder="1" applyAlignment="1">
      <alignment horizontal="left" vertical="center" wrapText="1"/>
    </xf>
    <xf numFmtId="0" fontId="12" fillId="0" borderId="10" xfId="3" applyFont="1" applyBorder="1" applyAlignment="1">
      <alignment horizontal="left" vertical="center" wrapText="1"/>
    </xf>
    <xf numFmtId="0" fontId="12" fillId="0" borderId="2" xfId="3" applyFont="1" applyBorder="1" applyAlignment="1">
      <alignment horizontal="left" vertical="center" wrapText="1"/>
    </xf>
    <xf numFmtId="0" fontId="12" fillId="0" borderId="7" xfId="3" applyFont="1" applyBorder="1" applyAlignment="1">
      <alignment horizontal="left" vertical="center" wrapText="1"/>
    </xf>
    <xf numFmtId="0" fontId="4" fillId="0" borderId="10" xfId="3" applyFont="1" applyBorder="1" applyAlignment="1">
      <alignment horizontal="left" vertical="center" wrapText="1"/>
    </xf>
    <xf numFmtId="0" fontId="30" fillId="8" borderId="10" xfId="3" applyFont="1" applyFill="1" applyBorder="1" applyAlignment="1">
      <alignment horizontal="left" wrapText="1"/>
    </xf>
    <xf numFmtId="0" fontId="30" fillId="8" borderId="2" xfId="3" applyFont="1" applyFill="1" applyBorder="1" applyAlignment="1">
      <alignment horizontal="left" wrapText="1"/>
    </xf>
    <xf numFmtId="0" fontId="30" fillId="8" borderId="38" xfId="3" applyFont="1" applyFill="1" applyBorder="1" applyAlignment="1">
      <alignment horizontal="left" wrapText="1"/>
    </xf>
    <xf numFmtId="0" fontId="19" fillId="17" borderId="17" xfId="0" applyFont="1" applyFill="1" applyBorder="1" applyAlignment="1" applyProtection="1">
      <alignment horizontal="left"/>
      <protection locked="0"/>
    </xf>
    <xf numFmtId="0" fontId="19" fillId="17" borderId="8" xfId="0" applyFont="1" applyFill="1" applyBorder="1" applyAlignment="1" applyProtection="1">
      <alignment horizontal="left"/>
      <protection locked="0"/>
    </xf>
    <xf numFmtId="0" fontId="19" fillId="17" borderId="15" xfId="0" applyFont="1" applyFill="1" applyBorder="1" applyAlignment="1" applyProtection="1">
      <alignment horizontal="left"/>
      <protection locked="0"/>
    </xf>
    <xf numFmtId="0" fontId="19" fillId="17" borderId="46" xfId="0" applyFont="1" applyFill="1" applyBorder="1" applyAlignment="1" applyProtection="1">
      <alignment horizontal="left"/>
      <protection locked="0"/>
    </xf>
    <xf numFmtId="0" fontId="27" fillId="0" borderId="8" xfId="0" applyFont="1" applyBorder="1" applyAlignment="1">
      <alignment horizontal="left" vertical="top" wrapText="1"/>
    </xf>
    <xf numFmtId="0" fontId="20" fillId="5" borderId="2" xfId="0" applyFont="1" applyFill="1" applyBorder="1" applyAlignment="1">
      <alignment horizontal="center" vertical="center"/>
    </xf>
    <xf numFmtId="0" fontId="20" fillId="17" borderId="2" xfId="0" applyFont="1" applyFill="1" applyBorder="1" applyAlignment="1" applyProtection="1">
      <alignment horizontal="center" vertical="center"/>
      <protection locked="0"/>
    </xf>
    <xf numFmtId="0" fontId="78" fillId="5" borderId="0" xfId="0" applyFont="1" applyFill="1" applyAlignment="1">
      <alignment horizontal="center"/>
    </xf>
    <xf numFmtId="0" fontId="16" fillId="5" borderId="0" xfId="0" quotePrefix="1" applyFont="1" applyFill="1" applyAlignment="1">
      <alignment horizontal="center"/>
    </xf>
    <xf numFmtId="0" fontId="29" fillId="5" borderId="0" xfId="0" quotePrefix="1" applyFont="1" applyFill="1" applyAlignment="1">
      <alignment horizontal="center"/>
    </xf>
    <xf numFmtId="1" fontId="76" fillId="5" borderId="54" xfId="0" applyNumberFormat="1" applyFont="1" applyFill="1" applyBorder="1" applyAlignment="1">
      <alignment horizontal="center"/>
    </xf>
    <xf numFmtId="0" fontId="76" fillId="5" borderId="53" xfId="0" applyFont="1" applyFill="1" applyBorder="1" applyAlignment="1">
      <alignment horizontal="center"/>
    </xf>
    <xf numFmtId="0" fontId="76" fillId="5" borderId="52" xfId="0" applyFont="1" applyFill="1" applyBorder="1" applyAlignment="1">
      <alignment horizontal="center"/>
    </xf>
    <xf numFmtId="0" fontId="0" fillId="0" borderId="0" xfId="0" applyBorder="1" applyAlignment="1">
      <alignment horizontal="center"/>
    </xf>
    <xf numFmtId="0" fontId="78" fillId="0" borderId="13" xfId="0" applyFont="1" applyBorder="1" applyAlignment="1">
      <alignment horizontal="center"/>
    </xf>
    <xf numFmtId="0" fontId="0" fillId="0" borderId="8" xfId="0" applyBorder="1" applyAlignment="1">
      <alignment horizontal="left" vertical="top" wrapText="1"/>
    </xf>
    <xf numFmtId="0" fontId="27" fillId="0" borderId="8" xfId="0" applyFont="1" applyBorder="1" applyAlignment="1">
      <alignment horizontal="left" vertical="center" wrapText="1"/>
    </xf>
    <xf numFmtId="0" fontId="82" fillId="0" borderId="0" xfId="0" applyFont="1" applyAlignment="1">
      <alignment horizontal="right" vertical="center"/>
    </xf>
    <xf numFmtId="0" fontId="82" fillId="17" borderId="8" xfId="0" applyFont="1" applyFill="1" applyBorder="1" applyAlignment="1" applyProtection="1">
      <alignment horizontal="center" vertical="center"/>
      <protection locked="0"/>
    </xf>
    <xf numFmtId="0" fontId="79" fillId="0" borderId="0" xfId="0" applyFont="1" applyAlignment="1">
      <alignment horizontal="center" vertical="center" wrapText="1"/>
    </xf>
    <xf numFmtId="0" fontId="56" fillId="0" borderId="0" xfId="0" applyFont="1" applyAlignment="1">
      <alignment horizontal="right" vertical="top"/>
    </xf>
    <xf numFmtId="0" fontId="56" fillId="17" borderId="1" xfId="0" applyFont="1" applyFill="1" applyBorder="1" applyAlignment="1" applyProtection="1">
      <alignment horizontal="center"/>
      <protection locked="0"/>
    </xf>
    <xf numFmtId="0" fontId="82" fillId="17" borderId="1" xfId="0" applyFont="1" applyFill="1" applyBorder="1" applyAlignment="1" applyProtection="1">
      <alignment horizontal="center" vertical="center" wrapText="1"/>
      <protection locked="0"/>
    </xf>
    <xf numFmtId="0" fontId="82" fillId="17" borderId="2" xfId="0" applyFont="1" applyFill="1" applyBorder="1" applyAlignment="1" applyProtection="1">
      <alignment horizontal="center" vertical="center" wrapText="1"/>
      <protection locked="0"/>
    </xf>
    <xf numFmtId="0" fontId="56" fillId="17" borderId="2" xfId="0" applyFont="1" applyFill="1" applyBorder="1" applyAlignment="1" applyProtection="1">
      <alignment horizontal="center"/>
      <protection locked="0"/>
    </xf>
    <xf numFmtId="0" fontId="83" fillId="0" borderId="0" xfId="0" applyFont="1" applyAlignment="1">
      <alignment horizontal="center" vertical="center" wrapText="1"/>
    </xf>
    <xf numFmtId="0" fontId="56" fillId="17" borderId="1" xfId="0" applyFont="1" applyFill="1" applyBorder="1" applyAlignment="1" applyProtection="1">
      <alignment horizontal="left"/>
      <protection locked="0"/>
    </xf>
    <xf numFmtId="0" fontId="83" fillId="0" borderId="0" xfId="0" applyFont="1" applyAlignment="1">
      <alignment horizontal="right" vertical="center"/>
    </xf>
    <xf numFmtId="0" fontId="20" fillId="0" borderId="0" xfId="0" applyFont="1" applyAlignment="1">
      <alignment horizontal="right"/>
    </xf>
    <xf numFmtId="164" fontId="56" fillId="17" borderId="1" xfId="0" applyNumberFormat="1" applyFont="1" applyFill="1" applyBorder="1" applyAlignment="1" applyProtection="1">
      <alignment horizontal="center"/>
      <protection locked="0"/>
    </xf>
    <xf numFmtId="167" fontId="56" fillId="17" borderId="1" xfId="0" applyNumberFormat="1" applyFont="1" applyFill="1" applyBorder="1" applyAlignment="1" applyProtection="1">
      <alignment horizontal="center"/>
      <protection locked="0"/>
    </xf>
    <xf numFmtId="0" fontId="83" fillId="0" borderId="0" xfId="0" applyFont="1" applyAlignment="1">
      <alignment horizontal="left" vertical="top" wrapText="1"/>
    </xf>
    <xf numFmtId="0" fontId="82" fillId="17" borderId="1" xfId="0" applyFont="1" applyFill="1" applyBorder="1" applyAlignment="1" applyProtection="1">
      <alignment horizontal="left" vertical="center" wrapText="1"/>
      <protection locked="0"/>
    </xf>
    <xf numFmtId="0" fontId="56" fillId="0" borderId="0" xfId="0" applyFont="1" applyAlignment="1">
      <alignment horizontal="left"/>
    </xf>
    <xf numFmtId="0" fontId="56" fillId="0" borderId="1" xfId="0" applyFont="1" applyBorder="1" applyAlignment="1">
      <alignment horizontal="center" wrapText="1"/>
    </xf>
    <xf numFmtId="0" fontId="81" fillId="0" borderId="13" xfId="0" applyFont="1" applyBorder="1" applyAlignment="1">
      <alignment horizontal="left" wrapText="1"/>
    </xf>
    <xf numFmtId="0" fontId="79" fillId="0" borderId="0" xfId="0" applyFont="1" applyAlignment="1">
      <alignment horizontal="left" vertical="top" wrapText="1"/>
    </xf>
    <xf numFmtId="0" fontId="28" fillId="0" borderId="0" xfId="0" applyFont="1" applyAlignment="1">
      <alignment horizontal="left"/>
    </xf>
    <xf numFmtId="0" fontId="82" fillId="0" borderId="0" xfId="0" applyFont="1" applyAlignment="1">
      <alignment horizontal="left" vertical="center" wrapText="1"/>
    </xf>
    <xf numFmtId="0" fontId="56" fillId="0" borderId="0" xfId="0" applyFont="1" applyAlignment="1">
      <alignment horizontal="left" vertical="center"/>
    </xf>
    <xf numFmtId="0" fontId="17" fillId="0" borderId="0" xfId="0" applyFont="1" applyAlignment="1">
      <alignment horizontal="center" vertical="center" wrapText="1"/>
    </xf>
    <xf numFmtId="0" fontId="81" fillId="0" borderId="0" xfId="0" applyFont="1" applyAlignment="1">
      <alignment horizontal="left" vertical="center"/>
    </xf>
    <xf numFmtId="0" fontId="28" fillId="0" borderId="0" xfId="0" applyFont="1" applyAlignment="1">
      <alignment horizontal="right" indent="2"/>
    </xf>
    <xf numFmtId="0" fontId="28" fillId="0" borderId="0" xfId="0" applyFont="1" applyAlignment="1">
      <alignment horizontal="right" indent="3"/>
    </xf>
    <xf numFmtId="0" fontId="81" fillId="0" borderId="0" xfId="0" applyFont="1" applyAlignment="1">
      <alignment horizontal="left" vertical="top" wrapText="1"/>
    </xf>
    <xf numFmtId="0" fontId="56" fillId="17" borderId="8" xfId="0" applyFont="1" applyFill="1" applyBorder="1" applyAlignment="1" applyProtection="1">
      <alignment horizontal="left" vertical="top" wrapText="1"/>
      <protection locked="0"/>
    </xf>
    <xf numFmtId="0" fontId="81" fillId="0" borderId="13" xfId="0" applyFont="1" applyBorder="1" applyAlignment="1">
      <alignment horizontal="left" vertical="center" wrapText="1"/>
    </xf>
    <xf numFmtId="0" fontId="41" fillId="17" borderId="1" xfId="29" applyFont="1" applyFill="1" applyBorder="1" applyAlignment="1" applyProtection="1">
      <alignment horizontal="left" vertical="center" wrapText="1"/>
      <protection locked="0"/>
    </xf>
    <xf numFmtId="0" fontId="37" fillId="0" borderId="0" xfId="29" applyFont="1" applyAlignment="1">
      <alignment horizontal="center" vertical="center"/>
    </xf>
    <xf numFmtId="0" fontId="41" fillId="0" borderId="0" xfId="29" applyFont="1" applyAlignment="1">
      <alignment horizontal="left" vertical="center" wrapText="1"/>
    </xf>
    <xf numFmtId="0" fontId="41" fillId="0" borderId="0" xfId="29" applyFont="1" applyAlignment="1">
      <alignment horizontal="left" vertical="top" wrapText="1"/>
    </xf>
    <xf numFmtId="0" fontId="79" fillId="0" borderId="0" xfId="29" applyFont="1" applyAlignment="1">
      <alignment horizontal="left" vertical="top" wrapText="1"/>
    </xf>
    <xf numFmtId="0" fontId="5" fillId="0" borderId="0" xfId="29" applyFont="1" applyBorder="1" applyAlignment="1">
      <alignment horizontal="right" vertical="top" wrapText="1"/>
    </xf>
    <xf numFmtId="0" fontId="5" fillId="0" borderId="0" xfId="29" applyFont="1" applyAlignment="1">
      <alignment horizontal="right" vertical="top" wrapText="1"/>
    </xf>
    <xf numFmtId="0" fontId="41" fillId="0" borderId="0" xfId="29" applyFont="1" applyAlignment="1">
      <alignment horizontal="center" vertical="center"/>
    </xf>
    <xf numFmtId="0" fontId="6" fillId="0" borderId="0" xfId="29" applyFont="1" applyBorder="1" applyAlignment="1">
      <alignment horizontal="center"/>
    </xf>
    <xf numFmtId="0" fontId="41" fillId="17" borderId="0" xfId="29" applyFont="1" applyFill="1" applyAlignment="1" applyProtection="1">
      <alignment horizontal="left" vertical="top" wrapText="1"/>
      <protection locked="0"/>
    </xf>
    <xf numFmtId="0" fontId="5" fillId="0" borderId="1" xfId="29" applyBorder="1" applyAlignment="1">
      <alignment horizontal="center"/>
    </xf>
    <xf numFmtId="0" fontId="5" fillId="0" borderId="13" xfId="29" applyBorder="1" applyAlignment="1">
      <alignment horizontal="left"/>
    </xf>
    <xf numFmtId="0" fontId="5" fillId="0" borderId="1" xfId="29" applyBorder="1" applyAlignment="1">
      <alignment horizontal="left" indent="2"/>
    </xf>
    <xf numFmtId="0" fontId="41" fillId="17" borderId="0" xfId="29" applyFont="1" applyFill="1" applyAlignment="1" applyProtection="1">
      <alignment horizontal="center" vertical="top" wrapText="1"/>
      <protection locked="0"/>
    </xf>
    <xf numFmtId="0" fontId="41" fillId="0" borderId="0" xfId="3" applyFont="1" applyAlignment="1">
      <alignment horizontal="justify" vertical="justify" wrapText="1"/>
    </xf>
    <xf numFmtId="0" fontId="54" fillId="0" borderId="36" xfId="3" applyFont="1" applyBorder="1" applyAlignment="1" applyProtection="1">
      <alignment horizontal="justify" vertical="justify" wrapText="1"/>
      <protection locked="0"/>
    </xf>
    <xf numFmtId="0" fontId="54" fillId="0" borderId="24" xfId="3" applyFont="1" applyBorder="1" applyAlignment="1" applyProtection="1">
      <alignment horizontal="justify" vertical="justify" wrapText="1"/>
      <protection locked="0"/>
    </xf>
    <xf numFmtId="0" fontId="64" fillId="17" borderId="2" xfId="3" applyFont="1" applyFill="1" applyBorder="1" applyAlignment="1" applyProtection="1">
      <alignment horizontal="center" vertical="center" wrapText="1"/>
      <protection locked="0"/>
    </xf>
    <xf numFmtId="0" fontId="64" fillId="0" borderId="0" xfId="3" applyFont="1" applyAlignment="1">
      <alignment horizontal="right" vertical="center" wrapText="1" indent="2"/>
    </xf>
    <xf numFmtId="0" fontId="103" fillId="0" borderId="0" xfId="3" applyFont="1" applyAlignment="1">
      <alignment horizontal="right" vertical="center" wrapText="1"/>
    </xf>
    <xf numFmtId="0" fontId="65" fillId="17" borderId="8" xfId="3" applyFont="1" applyFill="1" applyBorder="1" applyAlignment="1" applyProtection="1">
      <alignment vertical="center" wrapText="1"/>
      <protection locked="0"/>
    </xf>
    <xf numFmtId="0" fontId="37" fillId="0" borderId="0" xfId="3" applyFont="1" applyAlignment="1">
      <alignment horizontal="right" vertical="center" wrapText="1"/>
    </xf>
  </cellXfs>
  <cellStyles count="32">
    <cellStyle name="Comma 2" xfId="16"/>
    <cellStyle name="Comma 3" xfId="21"/>
    <cellStyle name="Currency" xfId="19" builtinId="4"/>
    <cellStyle name="Currency 2" xfId="4"/>
    <cellStyle name="Currency 2 2" xfId="31"/>
    <cellStyle name="Currency 3" xfId="6"/>
    <cellStyle name="Currency 4" xfId="7"/>
    <cellStyle name="Currency 5" xfId="8"/>
    <cellStyle name="Currency 6" xfId="23"/>
    <cellStyle name="Currency 7" xfId="26"/>
    <cellStyle name="Hyperlink" xfId="2" builtinId="8"/>
    <cellStyle name="Hyperlink 2" xfId="15"/>
    <cellStyle name="Normal" xfId="0" builtinId="0"/>
    <cellStyle name="Normal 10" xfId="17"/>
    <cellStyle name="Normal 11" xfId="18"/>
    <cellStyle name="Normal 12" xfId="20"/>
    <cellStyle name="Normal 13" xfId="27"/>
    <cellStyle name="Normal 13 3" xfId="29"/>
    <cellStyle name="Normal 2" xfId="1"/>
    <cellStyle name="Normal 2 2" xfId="5"/>
    <cellStyle name="Normal 2 3" xfId="24"/>
    <cellStyle name="Normal 3" xfId="3"/>
    <cellStyle name="Normal 3 2" xfId="30"/>
    <cellStyle name="Normal 4" xfId="9"/>
    <cellStyle name="Normal 5" xfId="10"/>
    <cellStyle name="Normal 6" xfId="11"/>
    <cellStyle name="Normal 7" xfId="12"/>
    <cellStyle name="Normal 8" xfId="13"/>
    <cellStyle name="Normal 9" xfId="14"/>
    <cellStyle name="Percent 2" xfId="22"/>
    <cellStyle name="Percent 3" xfId="25"/>
    <cellStyle name="Percent 4" xfId="28"/>
  </cellStyles>
  <dxfs count="0"/>
  <tableStyles count="0" defaultTableStyle="TableStyleMedium9" defaultPivotStyle="PivotStyleLight16"/>
  <colors>
    <mruColors>
      <color rgb="FFFFFFCC"/>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3</xdr:col>
      <xdr:colOff>0</xdr:colOff>
      <xdr:row>18</xdr:row>
      <xdr:rowOff>0</xdr:rowOff>
    </xdr:from>
    <xdr:ext cx="7620" cy="7620"/>
    <xdr:pic>
      <xdr:nvPicPr>
        <xdr:cNvPr id="2" name="Picture 1" descr="https://mail.google.com/mail/images/cleardot.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9146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7620" cy="7620"/>
    <xdr:pic>
      <xdr:nvPicPr>
        <xdr:cNvPr id="3" name="Picture 2" descr="https://mail.google.com/mail/images/cleardot.gif">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8577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2124074</xdr:colOff>
      <xdr:row>4</xdr:row>
      <xdr:rowOff>171450</xdr:rowOff>
    </xdr:to>
    <xdr:pic>
      <xdr:nvPicPr>
        <xdr:cNvPr id="2" name="Picture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24074"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15387</xdr:colOff>
      <xdr:row>0</xdr:row>
      <xdr:rowOff>19050</xdr:rowOff>
    </xdr:from>
    <xdr:to>
      <xdr:col>14</xdr:col>
      <xdr:colOff>542925</xdr:colOff>
      <xdr:row>0</xdr:row>
      <xdr:rowOff>361950</xdr:rowOff>
    </xdr:to>
    <xdr:pic>
      <xdr:nvPicPr>
        <xdr:cNvPr id="2" name="Picture 1" descr="http://www.unitedmethodistwomen.org/getmedia/ee49e1b4-466f-42a3-8d8d-88b7d2d039ea/Mission-Giving-logo40-for-Where-Do-Our-Mission-Giving-Dollars-Go.jpg.aspx">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1462" y="19050"/>
          <a:ext cx="527538"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38100</xdr:colOff>
      <xdr:row>2</xdr:row>
      <xdr:rowOff>114300</xdr:rowOff>
    </xdr:from>
    <xdr:to>
      <xdr:col>4</xdr:col>
      <xdr:colOff>571500</xdr:colOff>
      <xdr:row>2</xdr:row>
      <xdr:rowOff>114300</xdr:rowOff>
    </xdr:to>
    <xdr:cxnSp macro="">
      <xdr:nvCxnSpPr>
        <xdr:cNvPr id="3" name="Straight Arrow Connector 2">
          <a:extLst>
            <a:ext uri="{FF2B5EF4-FFF2-40B4-BE49-F238E27FC236}">
              <a16:creationId xmlns="" xmlns:a16="http://schemas.microsoft.com/office/drawing/2014/main" id="{00000000-0008-0000-0500-000003000000}"/>
            </a:ext>
          </a:extLst>
        </xdr:cNvPr>
        <xdr:cNvCxnSpPr/>
      </xdr:nvCxnSpPr>
      <xdr:spPr>
        <a:xfrm>
          <a:off x="4591050" y="88582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514350</xdr:colOff>
      <xdr:row>2</xdr:row>
      <xdr:rowOff>104775</xdr:rowOff>
    </xdr:from>
    <xdr:to>
      <xdr:col>7</xdr:col>
      <xdr:colOff>47625</xdr:colOff>
      <xdr:row>2</xdr:row>
      <xdr:rowOff>104775</xdr:rowOff>
    </xdr:to>
    <xdr:cxnSp macro="">
      <xdr:nvCxnSpPr>
        <xdr:cNvPr id="4" name="Straight Arrow Connector 3">
          <a:extLst>
            <a:ext uri="{FF2B5EF4-FFF2-40B4-BE49-F238E27FC236}">
              <a16:creationId xmlns="" xmlns:a16="http://schemas.microsoft.com/office/drawing/2014/main" id="{00000000-0008-0000-0500-000004000000}"/>
            </a:ext>
          </a:extLst>
        </xdr:cNvPr>
        <xdr:cNvCxnSpPr/>
      </xdr:nvCxnSpPr>
      <xdr:spPr>
        <a:xfrm>
          <a:off x="5753100" y="876300"/>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676275</xdr:colOff>
      <xdr:row>2</xdr:row>
      <xdr:rowOff>95250</xdr:rowOff>
    </xdr:from>
    <xdr:to>
      <xdr:col>9</xdr:col>
      <xdr:colOff>190500</xdr:colOff>
      <xdr:row>2</xdr:row>
      <xdr:rowOff>95250</xdr:rowOff>
    </xdr:to>
    <xdr:cxnSp macro="">
      <xdr:nvCxnSpPr>
        <xdr:cNvPr id="5" name="Straight Arrow Connector 4">
          <a:extLst>
            <a:ext uri="{FF2B5EF4-FFF2-40B4-BE49-F238E27FC236}">
              <a16:creationId xmlns="" xmlns:a16="http://schemas.microsoft.com/office/drawing/2014/main" id="{00000000-0008-0000-0500-000005000000}"/>
            </a:ext>
          </a:extLst>
        </xdr:cNvPr>
        <xdr:cNvCxnSpPr/>
      </xdr:nvCxnSpPr>
      <xdr:spPr>
        <a:xfrm>
          <a:off x="6915150" y="86677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771525</xdr:colOff>
      <xdr:row>2</xdr:row>
      <xdr:rowOff>114300</xdr:rowOff>
    </xdr:from>
    <xdr:to>
      <xdr:col>11</xdr:col>
      <xdr:colOff>247650</xdr:colOff>
      <xdr:row>2</xdr:row>
      <xdr:rowOff>114300</xdr:rowOff>
    </xdr:to>
    <xdr:cxnSp macro="">
      <xdr:nvCxnSpPr>
        <xdr:cNvPr id="6" name="Straight Arrow Connector 5">
          <a:extLst>
            <a:ext uri="{FF2B5EF4-FFF2-40B4-BE49-F238E27FC236}">
              <a16:creationId xmlns="" xmlns:a16="http://schemas.microsoft.com/office/drawing/2014/main" id="{00000000-0008-0000-0500-000006000000}"/>
            </a:ext>
          </a:extLst>
        </xdr:cNvPr>
        <xdr:cNvCxnSpPr/>
      </xdr:nvCxnSpPr>
      <xdr:spPr>
        <a:xfrm>
          <a:off x="8029575" y="88582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876300</xdr:colOff>
      <xdr:row>2</xdr:row>
      <xdr:rowOff>95250</xdr:rowOff>
    </xdr:from>
    <xdr:to>
      <xdr:col>13</xdr:col>
      <xdr:colOff>95250</xdr:colOff>
      <xdr:row>2</xdr:row>
      <xdr:rowOff>104775</xdr:rowOff>
    </xdr:to>
    <xdr:cxnSp macro="">
      <xdr:nvCxnSpPr>
        <xdr:cNvPr id="7" name="Straight Arrow Connector 6">
          <a:extLst>
            <a:ext uri="{FF2B5EF4-FFF2-40B4-BE49-F238E27FC236}">
              <a16:creationId xmlns="" xmlns:a16="http://schemas.microsoft.com/office/drawing/2014/main" id="{00000000-0008-0000-0500-000007000000}"/>
            </a:ext>
          </a:extLst>
        </xdr:cNvPr>
        <xdr:cNvCxnSpPr/>
      </xdr:nvCxnSpPr>
      <xdr:spPr>
        <a:xfrm>
          <a:off x="9191625" y="866775"/>
          <a:ext cx="4095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38</xdr:row>
      <xdr:rowOff>76200</xdr:rowOff>
    </xdr:from>
    <xdr:to>
      <xdr:col>1</xdr:col>
      <xdr:colOff>171450</xdr:colOff>
      <xdr:row>38</xdr:row>
      <xdr:rowOff>95250</xdr:rowOff>
    </xdr:to>
    <xdr:cxnSp macro="">
      <xdr:nvCxnSpPr>
        <xdr:cNvPr id="3" name="Straight Arrow Connector 2"/>
        <xdr:cNvCxnSpPr/>
      </xdr:nvCxnSpPr>
      <xdr:spPr>
        <a:xfrm flipV="1">
          <a:off x="762000" y="8086725"/>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39</xdr:row>
      <xdr:rowOff>66675</xdr:rowOff>
    </xdr:from>
    <xdr:to>
      <xdr:col>1</xdr:col>
      <xdr:colOff>161925</xdr:colOff>
      <xdr:row>39</xdr:row>
      <xdr:rowOff>85725</xdr:rowOff>
    </xdr:to>
    <xdr:cxnSp macro="">
      <xdr:nvCxnSpPr>
        <xdr:cNvPr id="4" name="Straight Arrow Connector 3"/>
        <xdr:cNvCxnSpPr/>
      </xdr:nvCxnSpPr>
      <xdr:spPr>
        <a:xfrm flipV="1">
          <a:off x="752475" y="8239125"/>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66675</xdr:colOff>
      <xdr:row>38</xdr:row>
      <xdr:rowOff>76201</xdr:rowOff>
    </xdr:from>
    <xdr:to>
      <xdr:col>3</xdr:col>
      <xdr:colOff>219075</xdr:colOff>
      <xdr:row>38</xdr:row>
      <xdr:rowOff>85725</xdr:rowOff>
    </xdr:to>
    <xdr:cxnSp macro="">
      <xdr:nvCxnSpPr>
        <xdr:cNvPr id="5" name="Straight Arrow Connector 4"/>
        <xdr:cNvCxnSpPr/>
      </xdr:nvCxnSpPr>
      <xdr:spPr>
        <a:xfrm flipH="1">
          <a:off x="3248025" y="808672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39</xdr:row>
      <xdr:rowOff>66676</xdr:rowOff>
    </xdr:from>
    <xdr:to>
      <xdr:col>3</xdr:col>
      <xdr:colOff>180975</xdr:colOff>
      <xdr:row>39</xdr:row>
      <xdr:rowOff>76200</xdr:rowOff>
    </xdr:to>
    <xdr:cxnSp macro="">
      <xdr:nvCxnSpPr>
        <xdr:cNvPr id="12" name="Straight Arrow Connector 11"/>
        <xdr:cNvCxnSpPr/>
      </xdr:nvCxnSpPr>
      <xdr:spPr>
        <a:xfrm flipH="1">
          <a:off x="3209925" y="823912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37</xdr:row>
      <xdr:rowOff>85726</xdr:rowOff>
    </xdr:from>
    <xdr:to>
      <xdr:col>3</xdr:col>
      <xdr:colOff>247650</xdr:colOff>
      <xdr:row>37</xdr:row>
      <xdr:rowOff>95250</xdr:rowOff>
    </xdr:to>
    <xdr:cxnSp macro="">
      <xdr:nvCxnSpPr>
        <xdr:cNvPr id="13" name="Straight Arrow Connector 12"/>
        <xdr:cNvCxnSpPr/>
      </xdr:nvCxnSpPr>
      <xdr:spPr>
        <a:xfrm flipH="1">
          <a:off x="3276600" y="792480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xdr:colOff>
      <xdr:row>1</xdr:row>
      <xdr:rowOff>0</xdr:rowOff>
    </xdr:to>
    <xdr:pic>
      <xdr:nvPicPr>
        <xdr:cNvPr id="4" name="Picture 3">
          <a:extLst>
            <a:ext uri="{FF2B5EF4-FFF2-40B4-BE49-F238E27FC236}">
              <a16:creationId xmlns="" xmlns:a16="http://schemas.microsoft.com/office/drawing/2014/main" id="{00000000-0008-0000-0E00-000004000000}"/>
            </a:ext>
          </a:extLst>
        </xdr:cNvPr>
        <xdr:cNvPicPr/>
      </xdr:nvPicPr>
      <xdr:blipFill>
        <a:blip xmlns:r="http://schemas.openxmlformats.org/officeDocument/2006/relationships" r:embed="rId1"/>
        <a:stretch>
          <a:fillRect/>
        </a:stretch>
      </xdr:blipFill>
      <xdr:spPr>
        <a:xfrm>
          <a:off x="0" y="0"/>
          <a:ext cx="1838325" cy="723900"/>
        </a:xfrm>
        <a:prstGeom prst="rect">
          <a:avLst/>
        </a:prstGeom>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umicm1@yahoo.com" TargetMode="External"/><Relationship Id="rId1" Type="http://schemas.openxmlformats.org/officeDocument/2006/relationships/hyperlink" Target="mailto:martharr@awfumc.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election activeCell="D3" sqref="D3"/>
    </sheetView>
  </sheetViews>
  <sheetFormatPr defaultColWidth="9.140625" defaultRowHeight="12.75"/>
  <cols>
    <col min="1" max="1" width="3.85546875" style="89" customWidth="1"/>
    <col min="2" max="3" width="20.7109375" style="89" customWidth="1"/>
    <col min="4" max="4" width="26.28515625" style="89" customWidth="1"/>
    <col min="5" max="5" width="19" style="91" customWidth="1"/>
    <col min="6" max="6" width="10.85546875" style="90" customWidth="1"/>
    <col min="7" max="7" width="18.140625" style="89" customWidth="1"/>
    <col min="8" max="16384" width="9.140625" style="88"/>
  </cols>
  <sheetData>
    <row r="1" spans="1:7" ht="18" customHeight="1" thickBot="1">
      <c r="A1" s="444" t="s">
        <v>341</v>
      </c>
      <c r="B1" s="445"/>
      <c r="C1" s="445"/>
      <c r="D1" s="445"/>
      <c r="E1" s="445"/>
      <c r="F1" s="445"/>
      <c r="G1" s="446"/>
    </row>
    <row r="2" spans="1:7" s="81" customFormat="1" ht="16.5" thickBot="1">
      <c r="A2" s="181" t="s">
        <v>179</v>
      </c>
      <c r="B2" s="182" t="s">
        <v>178</v>
      </c>
      <c r="C2" s="182" t="s">
        <v>177</v>
      </c>
      <c r="D2" s="182" t="s">
        <v>30</v>
      </c>
      <c r="E2" s="183" t="s">
        <v>163</v>
      </c>
      <c r="F2" s="184" t="s">
        <v>176</v>
      </c>
      <c r="G2" s="182" t="s">
        <v>175</v>
      </c>
    </row>
    <row r="3" spans="1:7" ht="25.5" customHeight="1">
      <c r="A3" s="100">
        <v>1</v>
      </c>
      <c r="B3" s="429"/>
      <c r="C3" s="429"/>
      <c r="D3" s="430"/>
      <c r="E3" s="431"/>
      <c r="F3" s="432"/>
      <c r="G3" s="430"/>
    </row>
    <row r="4" spans="1:7" ht="25.5" customHeight="1">
      <c r="A4" s="89">
        <v>2</v>
      </c>
      <c r="B4" s="433"/>
      <c r="C4" s="433"/>
      <c r="D4" s="434"/>
      <c r="E4" s="435"/>
      <c r="F4" s="436"/>
      <c r="G4" s="437"/>
    </row>
    <row r="5" spans="1:7" ht="25.5" customHeight="1">
      <c r="A5" s="89">
        <v>3</v>
      </c>
      <c r="B5" s="433"/>
      <c r="C5" s="433"/>
      <c r="D5" s="438"/>
      <c r="E5" s="439"/>
      <c r="F5" s="435"/>
      <c r="G5" s="437"/>
    </row>
    <row r="6" spans="1:7" ht="25.5" customHeight="1">
      <c r="A6" s="89">
        <v>4</v>
      </c>
      <c r="B6" s="433"/>
      <c r="C6" s="433"/>
      <c r="D6" s="440"/>
      <c r="E6" s="439"/>
      <c r="F6" s="435"/>
      <c r="G6" s="437"/>
    </row>
    <row r="7" spans="1:7" ht="25.5" customHeight="1">
      <c r="A7" s="100">
        <v>5</v>
      </c>
      <c r="B7" s="433"/>
      <c r="C7" s="433"/>
      <c r="D7" s="440"/>
      <c r="E7" s="439"/>
      <c r="F7" s="435"/>
      <c r="G7" s="437"/>
    </row>
    <row r="8" spans="1:7" ht="25.5" customHeight="1">
      <c r="A8" s="89">
        <v>6</v>
      </c>
      <c r="B8" s="433"/>
      <c r="C8" s="433"/>
      <c r="D8" s="434"/>
      <c r="E8" s="439"/>
      <c r="F8" s="435"/>
      <c r="G8" s="440"/>
    </row>
    <row r="9" spans="1:7" ht="25.5" customHeight="1">
      <c r="A9" s="89">
        <v>7</v>
      </c>
      <c r="B9" s="433"/>
      <c r="C9" s="433"/>
      <c r="D9" s="434"/>
      <c r="E9" s="439"/>
      <c r="F9" s="435"/>
      <c r="G9" s="440"/>
    </row>
    <row r="10" spans="1:7" ht="25.5" customHeight="1">
      <c r="A10" s="100">
        <v>8</v>
      </c>
      <c r="B10" s="433"/>
      <c r="C10" s="433"/>
      <c r="D10" s="434"/>
      <c r="E10" s="439"/>
      <c r="F10" s="435"/>
      <c r="G10" s="440"/>
    </row>
    <row r="11" spans="1:7" ht="25.5" customHeight="1">
      <c r="A11" s="89">
        <v>9</v>
      </c>
      <c r="B11" s="433"/>
      <c r="C11" s="433"/>
      <c r="D11" s="434"/>
      <c r="E11" s="439"/>
      <c r="F11" s="435"/>
      <c r="G11" s="440"/>
    </row>
    <row r="12" spans="1:7" ht="25.5" customHeight="1">
      <c r="A12" s="89">
        <v>10</v>
      </c>
      <c r="B12" s="433"/>
      <c r="C12" s="433"/>
      <c r="D12" s="434"/>
      <c r="E12" s="439"/>
      <c r="F12" s="435"/>
      <c r="G12" s="440"/>
    </row>
    <row r="13" spans="1:7" ht="25.5" customHeight="1">
      <c r="A13" s="100">
        <v>11</v>
      </c>
      <c r="B13" s="433"/>
      <c r="C13" s="433"/>
      <c r="D13" s="434"/>
      <c r="E13" s="439"/>
      <c r="F13" s="435"/>
      <c r="G13" s="440"/>
    </row>
    <row r="14" spans="1:7" ht="25.5" customHeight="1">
      <c r="A14" s="89">
        <v>12</v>
      </c>
      <c r="B14" s="433"/>
      <c r="C14" s="433"/>
      <c r="D14" s="434"/>
      <c r="E14" s="439"/>
      <c r="F14" s="435"/>
      <c r="G14" s="440"/>
    </row>
    <row r="15" spans="1:7" ht="25.5" customHeight="1">
      <c r="A15" s="89">
        <v>13</v>
      </c>
      <c r="B15" s="433"/>
      <c r="C15" s="433"/>
      <c r="D15" s="434"/>
      <c r="E15" s="439"/>
      <c r="F15" s="435"/>
      <c r="G15" s="440"/>
    </row>
    <row r="16" spans="1:7" ht="25.5" customHeight="1">
      <c r="A16" s="100">
        <v>14</v>
      </c>
      <c r="B16" s="433"/>
      <c r="C16" s="433"/>
      <c r="D16" s="434"/>
      <c r="E16" s="439"/>
      <c r="F16" s="435"/>
      <c r="G16" s="437"/>
    </row>
    <row r="17" spans="1:7" ht="25.5" customHeight="1">
      <c r="A17" s="89">
        <v>15</v>
      </c>
      <c r="B17" s="433"/>
      <c r="C17" s="433"/>
      <c r="D17" s="441"/>
      <c r="E17" s="439"/>
      <c r="F17" s="435"/>
      <c r="G17" s="437"/>
    </row>
    <row r="18" spans="1:7" ht="25.5" customHeight="1">
      <c r="A18" s="89">
        <v>16</v>
      </c>
      <c r="B18" s="433"/>
      <c r="C18" s="433"/>
      <c r="D18" s="434"/>
      <c r="E18" s="439"/>
      <c r="F18" s="435"/>
      <c r="G18" s="439"/>
    </row>
    <row r="19" spans="1:7" ht="25.5" customHeight="1">
      <c r="A19" s="100">
        <v>17</v>
      </c>
      <c r="B19" s="433"/>
      <c r="C19" s="433"/>
      <c r="D19" s="441"/>
      <c r="E19" s="439"/>
      <c r="F19" s="435"/>
      <c r="G19" s="437"/>
    </row>
    <row r="20" spans="1:7" ht="25.5" customHeight="1">
      <c r="A20" s="89">
        <v>18</v>
      </c>
      <c r="B20" s="433"/>
      <c r="C20" s="433"/>
      <c r="D20" s="440"/>
      <c r="E20" s="442"/>
      <c r="F20" s="435"/>
      <c r="G20" s="437"/>
    </row>
    <row r="21" spans="1:7" ht="25.5" customHeight="1">
      <c r="A21" s="89">
        <v>19</v>
      </c>
      <c r="B21" s="433"/>
      <c r="C21" s="433"/>
      <c r="D21" s="440"/>
      <c r="E21" s="439"/>
      <c r="F21" s="435"/>
      <c r="G21" s="437"/>
    </row>
    <row r="22" spans="1:7" ht="25.5" customHeight="1">
      <c r="A22" s="100">
        <v>20</v>
      </c>
      <c r="B22" s="433"/>
      <c r="C22" s="433"/>
      <c r="D22" s="434"/>
      <c r="E22" s="439"/>
      <c r="F22" s="435"/>
      <c r="G22" s="440"/>
    </row>
    <row r="23" spans="1:7" ht="25.5" customHeight="1">
      <c r="A23" s="89">
        <v>21</v>
      </c>
      <c r="B23" s="433"/>
      <c r="C23" s="433"/>
      <c r="D23" s="441"/>
      <c r="E23" s="439"/>
      <c r="F23" s="435"/>
      <c r="G23" s="437"/>
    </row>
    <row r="24" spans="1:7" ht="25.5" customHeight="1">
      <c r="A24" s="89">
        <v>22</v>
      </c>
      <c r="B24" s="433"/>
      <c r="C24" s="433"/>
      <c r="D24" s="441"/>
      <c r="E24" s="439"/>
      <c r="F24" s="435"/>
      <c r="G24" s="437"/>
    </row>
    <row r="25" spans="1:7" ht="25.5" customHeight="1">
      <c r="A25" s="100">
        <v>23</v>
      </c>
      <c r="B25" s="433"/>
      <c r="C25" s="433"/>
      <c r="D25" s="434"/>
      <c r="E25" s="439"/>
      <c r="F25" s="435"/>
      <c r="G25" s="440"/>
    </row>
    <row r="26" spans="1:7" ht="25.5" customHeight="1">
      <c r="A26" s="89">
        <v>24</v>
      </c>
      <c r="B26" s="433"/>
      <c r="C26" s="433"/>
      <c r="D26" s="440"/>
      <c r="E26" s="439"/>
      <c r="F26" s="435"/>
      <c r="G26" s="437"/>
    </row>
    <row r="27" spans="1:7" ht="25.5" customHeight="1">
      <c r="A27" s="89">
        <v>25</v>
      </c>
      <c r="B27" s="433"/>
      <c r="C27" s="433"/>
      <c r="D27" s="441"/>
      <c r="E27" s="439"/>
      <c r="F27" s="435"/>
      <c r="G27" s="437"/>
    </row>
    <row r="28" spans="1:7" ht="65.25" customHeight="1">
      <c r="B28" s="447" t="s">
        <v>473</v>
      </c>
      <c r="C28" s="448"/>
      <c r="D28" s="449"/>
      <c r="E28" s="339" t="s">
        <v>174</v>
      </c>
      <c r="F28" s="99">
        <f>SUM(F3:F27)</f>
        <v>0</v>
      </c>
    </row>
    <row r="29" spans="1:7" ht="4.5" customHeight="1">
      <c r="B29" s="92"/>
      <c r="C29" s="92"/>
      <c r="D29" s="92"/>
      <c r="E29" s="98"/>
      <c r="F29" s="98"/>
    </row>
    <row r="30" spans="1:7" ht="15">
      <c r="B30" s="97" t="s">
        <v>173</v>
      </c>
      <c r="C30" s="95" t="s">
        <v>339</v>
      </c>
      <c r="D30" s="96"/>
      <c r="E30" s="340" t="s">
        <v>172</v>
      </c>
      <c r="F30" s="186" t="s">
        <v>340</v>
      </c>
    </row>
    <row r="31" spans="1:7" ht="15">
      <c r="B31" s="97"/>
      <c r="C31" s="95" t="s">
        <v>171</v>
      </c>
      <c r="D31" s="96"/>
      <c r="E31" s="95"/>
    </row>
    <row r="32" spans="1:7" ht="14.25">
      <c r="C32" s="93"/>
      <c r="E32" s="94"/>
    </row>
    <row r="33" spans="3:5" ht="14.25">
      <c r="C33" s="93"/>
      <c r="E33" s="94"/>
    </row>
    <row r="34" spans="3:5" ht="14.25">
      <c r="C34" s="93"/>
      <c r="E34" s="94"/>
    </row>
    <row r="35" spans="3:5" ht="14.25">
      <c r="C35" s="93"/>
      <c r="E35" s="92"/>
    </row>
  </sheetData>
  <sheetProtection algorithmName="SHA-512" hashValue="WDsnwZPrKrN3vsRkLwqjNSJdwY1dobVXhBaqqQtyqoqIxDx3fG2hjybbUBdUyTUzpU6fvMjWeT3lGdkDjMlV7Q==" saltValue="wbdfr6j+FSyQYxTkFkbOcw==" spinCount="100000" sheet="1" objects="1" scenarios="1"/>
  <mergeCells count="2">
    <mergeCell ref="A1:G1"/>
    <mergeCell ref="B28:D28"/>
  </mergeCells>
  <pageMargins left="1.2" right="0.45" top="0.59" bottom="0.8" header="0.3" footer="0.5"/>
  <pageSetup scale="74" fitToHeight="0" orientation="portrait" horizontalDpi="4294967293" r:id="rId1"/>
  <headerFooter>
    <oddFooter>&amp;LAWFC-UMW Workbook R-2019&amp;C
&amp;A&amp;R Page 18-1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36"/>
  <sheetViews>
    <sheetView topLeftCell="A25" workbookViewId="0">
      <selection activeCell="B27" sqref="B27:D27"/>
    </sheetView>
  </sheetViews>
  <sheetFormatPr defaultRowHeight="14.25"/>
  <cols>
    <col min="1" max="1" width="13.5703125" style="45" customWidth="1"/>
    <col min="2" max="2" width="12.140625" style="45" customWidth="1"/>
    <col min="3" max="3" width="8.5703125" style="45" customWidth="1"/>
    <col min="4" max="4" width="62.42578125" style="44" customWidth="1"/>
    <col min="5" max="5" width="13" style="43" customWidth="1"/>
    <col min="6" max="7" width="30" style="43" customWidth="1"/>
    <col min="8" max="16384" width="9.140625" style="43"/>
  </cols>
  <sheetData>
    <row r="1" spans="1:7" ht="18" customHeight="1">
      <c r="A1" s="676" t="s">
        <v>62</v>
      </c>
      <c r="B1" s="676"/>
      <c r="C1" s="676"/>
      <c r="D1" s="676"/>
      <c r="E1" s="676"/>
      <c r="F1" s="676"/>
      <c r="G1" s="676"/>
    </row>
    <row r="2" spans="1:7" ht="18.75" customHeight="1">
      <c r="A2" s="702" t="s">
        <v>475</v>
      </c>
      <c r="B2" s="703"/>
      <c r="C2" s="703"/>
      <c r="D2" s="703"/>
      <c r="E2" s="704"/>
      <c r="F2" s="402" t="s">
        <v>21</v>
      </c>
      <c r="G2" s="403"/>
    </row>
    <row r="3" spans="1:7" ht="33" customHeight="1">
      <c r="A3" s="134" t="s">
        <v>61</v>
      </c>
      <c r="B3" s="699">
        <f>'18-12 Mission Today Unit'!F5</f>
        <v>0</v>
      </c>
      <c r="C3" s="700"/>
      <c r="D3" s="701"/>
      <c r="E3" s="148" t="s">
        <v>22</v>
      </c>
      <c r="F3" s="404"/>
      <c r="G3" s="149" t="s">
        <v>240</v>
      </c>
    </row>
    <row r="4" spans="1:7" ht="26.25" thickBot="1">
      <c r="A4" s="55" t="s">
        <v>60</v>
      </c>
      <c r="B4" s="691"/>
      <c r="C4" s="692"/>
      <c r="D4" s="692"/>
      <c r="E4" s="677" t="s">
        <v>470</v>
      </c>
      <c r="F4" s="678"/>
      <c r="G4" s="679"/>
    </row>
    <row r="5" spans="1:7" ht="15">
      <c r="A5" s="689" t="s">
        <v>59</v>
      </c>
      <c r="B5" s="690"/>
      <c r="C5" s="690"/>
      <c r="D5" s="690"/>
      <c r="E5" s="680"/>
      <c r="F5" s="681"/>
      <c r="G5" s="682"/>
    </row>
    <row r="6" spans="1:7" ht="15">
      <c r="A6" s="405"/>
      <c r="B6" s="693" t="s">
        <v>58</v>
      </c>
      <c r="C6" s="694"/>
      <c r="D6" s="694"/>
      <c r="E6" s="680"/>
      <c r="F6" s="681"/>
      <c r="G6" s="682"/>
    </row>
    <row r="7" spans="1:7" ht="13.9" customHeight="1">
      <c r="A7" s="406"/>
      <c r="B7" s="695" t="s">
        <v>57</v>
      </c>
      <c r="C7" s="696"/>
      <c r="D7" s="696"/>
      <c r="E7" s="680"/>
      <c r="F7" s="681"/>
      <c r="G7" s="682"/>
    </row>
    <row r="8" spans="1:7" ht="15.75" thickBot="1">
      <c r="A8" s="407"/>
      <c r="B8" s="697" t="s">
        <v>276</v>
      </c>
      <c r="C8" s="698"/>
      <c r="D8" s="698"/>
      <c r="E8" s="683"/>
      <c r="F8" s="684"/>
      <c r="G8" s="685"/>
    </row>
    <row r="9" spans="1:7" ht="7.15" customHeight="1" thickBot="1">
      <c r="A9" s="48"/>
      <c r="B9" s="50"/>
      <c r="C9" s="50"/>
      <c r="D9" s="50"/>
    </row>
    <row r="10" spans="1:7" ht="30">
      <c r="A10" s="686" t="s">
        <v>469</v>
      </c>
      <c r="B10" s="687"/>
      <c r="C10" s="687"/>
      <c r="D10" s="688"/>
      <c r="E10" s="132" t="s">
        <v>222</v>
      </c>
      <c r="F10" s="132" t="s">
        <v>223</v>
      </c>
      <c r="G10" s="132" t="s">
        <v>224</v>
      </c>
    </row>
    <row r="11" spans="1:7" s="51" customFormat="1" ht="7.15" customHeight="1">
      <c r="A11" s="54"/>
      <c r="B11" s="53"/>
      <c r="C11" s="53"/>
      <c r="D11" s="52"/>
    </row>
    <row r="12" spans="1:7" ht="13.9" customHeight="1">
      <c r="A12" s="408">
        <f>SUM(A13:A19)</f>
        <v>0</v>
      </c>
      <c r="B12" s="705" t="s">
        <v>56</v>
      </c>
      <c r="C12" s="706"/>
      <c r="D12" s="707"/>
      <c r="E12" s="705"/>
      <c r="F12" s="706"/>
      <c r="G12" s="707"/>
    </row>
    <row r="13" spans="1:7" ht="30.75" customHeight="1">
      <c r="A13" s="409"/>
      <c r="B13" s="711" t="s">
        <v>55</v>
      </c>
      <c r="C13" s="712"/>
      <c r="D13" s="713"/>
      <c r="E13" s="365"/>
      <c r="F13" s="365"/>
      <c r="G13" s="365"/>
    </row>
    <row r="14" spans="1:7" ht="30.75" customHeight="1">
      <c r="A14" s="409"/>
      <c r="B14" s="711" t="s">
        <v>237</v>
      </c>
      <c r="C14" s="712"/>
      <c r="D14" s="713"/>
      <c r="E14" s="365"/>
      <c r="F14" s="365"/>
      <c r="G14" s="365"/>
    </row>
    <row r="15" spans="1:7" ht="26.25" customHeight="1">
      <c r="A15" s="409"/>
      <c r="B15" s="711" t="s">
        <v>54</v>
      </c>
      <c r="C15" s="712"/>
      <c r="D15" s="713"/>
      <c r="E15" s="365"/>
      <c r="F15" s="365"/>
      <c r="G15" s="365"/>
    </row>
    <row r="16" spans="1:7" ht="24.75" customHeight="1">
      <c r="A16" s="409"/>
      <c r="B16" s="711" t="s">
        <v>53</v>
      </c>
      <c r="C16" s="712"/>
      <c r="D16" s="713"/>
      <c r="E16" s="365"/>
      <c r="F16" s="365"/>
      <c r="G16" s="365"/>
    </row>
    <row r="17" spans="1:7" ht="27" customHeight="1">
      <c r="A17" s="409"/>
      <c r="B17" s="711" t="s">
        <v>52</v>
      </c>
      <c r="C17" s="712"/>
      <c r="D17" s="713"/>
      <c r="E17" s="365"/>
      <c r="F17" s="365"/>
      <c r="G17" s="365"/>
    </row>
    <row r="18" spans="1:7" ht="25.5" customHeight="1">
      <c r="A18" s="409"/>
      <c r="B18" s="711" t="s">
        <v>51</v>
      </c>
      <c r="C18" s="712"/>
      <c r="D18" s="713"/>
      <c r="E18" s="365"/>
      <c r="F18" s="365"/>
      <c r="G18" s="365"/>
    </row>
    <row r="19" spans="1:7" ht="26.25" customHeight="1">
      <c r="A19" s="409"/>
      <c r="B19" s="714" t="s">
        <v>463</v>
      </c>
      <c r="C19" s="712"/>
      <c r="D19" s="713"/>
      <c r="E19" s="365"/>
      <c r="F19" s="365"/>
      <c r="G19" s="365"/>
    </row>
    <row r="20" spans="1:7" ht="5.25" customHeight="1">
      <c r="A20" s="48"/>
      <c r="B20" s="50"/>
      <c r="C20" s="50"/>
      <c r="D20" s="49"/>
    </row>
    <row r="21" spans="1:7" ht="15">
      <c r="A21" s="408">
        <f>SUM(A22:A27)</f>
        <v>0</v>
      </c>
      <c r="B21" s="715" t="s">
        <v>50</v>
      </c>
      <c r="C21" s="716"/>
      <c r="D21" s="717"/>
      <c r="E21" s="705"/>
      <c r="F21" s="706"/>
      <c r="G21" s="707"/>
    </row>
    <row r="22" spans="1:7" ht="30.75" customHeight="1">
      <c r="A22" s="409"/>
      <c r="B22" s="708" t="s">
        <v>235</v>
      </c>
      <c r="C22" s="709"/>
      <c r="D22" s="710"/>
      <c r="E22" s="365"/>
      <c r="F22" s="365"/>
      <c r="G22" s="365"/>
    </row>
    <row r="23" spans="1:7" ht="24.75" customHeight="1">
      <c r="A23" s="409"/>
      <c r="B23" s="708" t="s">
        <v>49</v>
      </c>
      <c r="C23" s="709"/>
      <c r="D23" s="710"/>
      <c r="E23" s="365"/>
      <c r="F23" s="365"/>
      <c r="G23" s="365"/>
    </row>
    <row r="24" spans="1:7" ht="30.75" customHeight="1">
      <c r="A24" s="409"/>
      <c r="B24" s="708" t="s">
        <v>234</v>
      </c>
      <c r="C24" s="709"/>
      <c r="D24" s="710"/>
      <c r="E24" s="365"/>
      <c r="F24" s="365"/>
      <c r="G24" s="365"/>
    </row>
    <row r="25" spans="1:7" ht="24" customHeight="1">
      <c r="A25" s="409"/>
      <c r="B25" s="708" t="s">
        <v>48</v>
      </c>
      <c r="C25" s="709"/>
      <c r="D25" s="710"/>
      <c r="E25" s="365"/>
      <c r="F25" s="365"/>
      <c r="G25" s="365"/>
    </row>
    <row r="26" spans="1:7" ht="21.75" customHeight="1">
      <c r="A26" s="409"/>
      <c r="B26" s="708" t="s">
        <v>47</v>
      </c>
      <c r="C26" s="709"/>
      <c r="D26" s="710"/>
      <c r="E26" s="365"/>
      <c r="F26" s="365"/>
      <c r="G26" s="365"/>
    </row>
    <row r="27" spans="1:7" ht="42.75" customHeight="1">
      <c r="A27" s="409"/>
      <c r="B27" s="708" t="s">
        <v>503</v>
      </c>
      <c r="C27" s="709"/>
      <c r="D27" s="710"/>
      <c r="E27" s="365"/>
      <c r="F27" s="365"/>
      <c r="G27" s="365"/>
    </row>
    <row r="28" spans="1:7" ht="6" customHeight="1">
      <c r="A28" s="48"/>
      <c r="B28" s="50"/>
      <c r="C28" s="50"/>
      <c r="D28" s="49"/>
    </row>
    <row r="29" spans="1:7" ht="15">
      <c r="A29" s="408">
        <f>SUM(A30:A35)</f>
        <v>0</v>
      </c>
      <c r="B29" s="715" t="s">
        <v>46</v>
      </c>
      <c r="C29" s="716"/>
      <c r="D29" s="717"/>
      <c r="E29" s="705"/>
      <c r="F29" s="706"/>
      <c r="G29" s="707"/>
    </row>
    <row r="30" spans="1:7" ht="23.25" customHeight="1">
      <c r="A30" s="409"/>
      <c r="B30" s="711" t="s">
        <v>45</v>
      </c>
      <c r="C30" s="712"/>
      <c r="D30" s="713"/>
      <c r="E30" s="365"/>
      <c r="F30" s="365"/>
      <c r="G30" s="365"/>
    </row>
    <row r="31" spans="1:7" ht="30.75" customHeight="1">
      <c r="A31" s="409"/>
      <c r="B31" s="708" t="s">
        <v>233</v>
      </c>
      <c r="C31" s="709"/>
      <c r="D31" s="710"/>
      <c r="E31" s="365"/>
      <c r="F31" s="365"/>
      <c r="G31" s="365"/>
    </row>
    <row r="32" spans="1:7" ht="30.75" customHeight="1">
      <c r="A32" s="409"/>
      <c r="B32" s="708" t="s">
        <v>236</v>
      </c>
      <c r="C32" s="709"/>
      <c r="D32" s="710"/>
      <c r="E32" s="365"/>
      <c r="F32" s="365"/>
      <c r="G32" s="365"/>
    </row>
    <row r="33" spans="1:7" ht="21.75" customHeight="1">
      <c r="A33" s="409"/>
      <c r="B33" s="708" t="s">
        <v>44</v>
      </c>
      <c r="C33" s="709"/>
      <c r="D33" s="710"/>
      <c r="E33" s="365"/>
      <c r="F33" s="365"/>
      <c r="G33" s="365"/>
    </row>
    <row r="34" spans="1:7" ht="17.25" customHeight="1">
      <c r="A34" s="409"/>
      <c r="B34" s="708" t="s">
        <v>43</v>
      </c>
      <c r="C34" s="709"/>
      <c r="D34" s="710"/>
      <c r="E34" s="365"/>
      <c r="F34" s="365"/>
      <c r="G34" s="365"/>
    </row>
    <row r="35" spans="1:7" ht="30.75" customHeight="1">
      <c r="A35" s="409"/>
      <c r="B35" s="708" t="s">
        <v>238</v>
      </c>
      <c r="C35" s="709"/>
      <c r="D35" s="710"/>
      <c r="E35" s="365"/>
      <c r="F35" s="365"/>
      <c r="G35" s="365"/>
    </row>
    <row r="36" spans="1:7" ht="5.45" customHeight="1">
      <c r="A36" s="47"/>
      <c r="B36" s="46"/>
      <c r="C36" s="46"/>
      <c r="D36" s="46"/>
    </row>
  </sheetData>
  <mergeCells count="35">
    <mergeCell ref="B35:D35"/>
    <mergeCell ref="B12:D12"/>
    <mergeCell ref="B26:D26"/>
    <mergeCell ref="B27:D27"/>
    <mergeCell ref="B29:D29"/>
    <mergeCell ref="B30:D30"/>
    <mergeCell ref="B31:D31"/>
    <mergeCell ref="B18:D18"/>
    <mergeCell ref="B32:D32"/>
    <mergeCell ref="E12:G12"/>
    <mergeCell ref="E21:G21"/>
    <mergeCell ref="E29:G29"/>
    <mergeCell ref="B33:D33"/>
    <mergeCell ref="B34:D34"/>
    <mergeCell ref="B25:D25"/>
    <mergeCell ref="B13:D13"/>
    <mergeCell ref="B14:D14"/>
    <mergeCell ref="B15:D15"/>
    <mergeCell ref="B16:D16"/>
    <mergeCell ref="B17:D17"/>
    <mergeCell ref="B19:D19"/>
    <mergeCell ref="B22:D22"/>
    <mergeCell ref="B21:D21"/>
    <mergeCell ref="B23:D23"/>
    <mergeCell ref="B24:D24"/>
    <mergeCell ref="A1:G1"/>
    <mergeCell ref="E4:G8"/>
    <mergeCell ref="A10:D10"/>
    <mergeCell ref="A5:D5"/>
    <mergeCell ref="B4:D4"/>
    <mergeCell ref="B6:D6"/>
    <mergeCell ref="B7:D7"/>
    <mergeCell ref="B8:D8"/>
    <mergeCell ref="B3:D3"/>
    <mergeCell ref="A2:E2"/>
  </mergeCells>
  <pageMargins left="1.2" right="0.45" top="0.59" bottom="0.8" header="0.3" footer="0.5"/>
  <pageSetup scale="66" orientation="landscape" r:id="rId1"/>
  <headerFooter>
    <oddFooter>&amp;LAWFC-UMW Workbook R-2019&amp;C
&amp;A&amp;R Page 18-1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50"/>
  <sheetViews>
    <sheetView zoomScaleNormal="100" workbookViewId="0">
      <selection activeCell="D3" sqref="D3"/>
    </sheetView>
  </sheetViews>
  <sheetFormatPr defaultRowHeight="12.75"/>
  <cols>
    <col min="1" max="1" width="2.7109375" customWidth="1"/>
    <col min="2" max="2" width="14.7109375" customWidth="1"/>
    <col min="3" max="8" width="6.7109375" customWidth="1"/>
    <col min="9" max="10" width="7.28515625" customWidth="1"/>
    <col min="11" max="14" width="6.7109375" customWidth="1"/>
    <col min="15" max="15" width="2.7109375" customWidth="1"/>
  </cols>
  <sheetData>
    <row r="1" spans="1:15" ht="10.15" customHeight="1">
      <c r="A1" s="9"/>
      <c r="B1" s="9"/>
      <c r="C1" s="9"/>
      <c r="D1" s="9"/>
      <c r="E1" s="9"/>
      <c r="F1" s="9"/>
      <c r="G1" s="9"/>
      <c r="H1" s="9"/>
      <c r="I1" s="9"/>
      <c r="J1" s="9"/>
      <c r="K1" s="9"/>
      <c r="L1" s="9"/>
      <c r="M1" s="9"/>
      <c r="N1" s="9"/>
      <c r="O1" s="9"/>
    </row>
    <row r="2" spans="1:15" ht="15.75">
      <c r="A2" s="9"/>
      <c r="B2" s="725" t="s">
        <v>476</v>
      </c>
      <c r="C2" s="725"/>
      <c r="D2" s="725"/>
      <c r="E2" s="725"/>
      <c r="F2" s="725"/>
      <c r="G2" s="725"/>
      <c r="H2" s="725"/>
      <c r="I2" s="725"/>
      <c r="J2" s="725"/>
      <c r="K2" s="725"/>
      <c r="L2" s="725"/>
      <c r="M2" s="725"/>
      <c r="N2" s="725"/>
      <c r="O2" s="9"/>
    </row>
    <row r="3" spans="1:15">
      <c r="A3" s="9"/>
      <c r="B3" s="726" t="s">
        <v>467</v>
      </c>
      <c r="C3" s="727"/>
      <c r="D3" s="727"/>
      <c r="E3" s="727"/>
      <c r="F3" s="727"/>
      <c r="G3" s="727"/>
      <c r="H3" s="727"/>
      <c r="I3" s="727"/>
      <c r="J3" s="727"/>
      <c r="K3" s="727"/>
      <c r="L3" s="727"/>
      <c r="M3" s="727"/>
      <c r="N3" s="727"/>
      <c r="O3" s="9"/>
    </row>
    <row r="4" spans="1:15" ht="6" customHeight="1">
      <c r="A4" s="9"/>
      <c r="B4" s="9"/>
      <c r="C4" s="9"/>
      <c r="D4" s="9"/>
      <c r="E4" s="9"/>
      <c r="F4" s="9"/>
      <c r="G4" s="9"/>
      <c r="H4" s="9"/>
      <c r="I4" s="9"/>
      <c r="J4" s="9"/>
      <c r="K4" s="9"/>
      <c r="L4" s="9"/>
      <c r="M4" s="9"/>
      <c r="N4" s="9"/>
      <c r="O4" s="9"/>
    </row>
    <row r="5" spans="1:15" ht="19.899999999999999" customHeight="1">
      <c r="A5" s="2"/>
      <c r="B5" s="723">
        <f>'18-13 Charter Racial Justice'!B3:D3</f>
        <v>0</v>
      </c>
      <c r="C5" s="723"/>
      <c r="D5" s="723"/>
      <c r="E5" s="723"/>
      <c r="F5" s="723"/>
      <c r="G5" s="723"/>
      <c r="H5" s="3"/>
      <c r="I5" s="724"/>
      <c r="J5" s="724"/>
      <c r="K5" s="724"/>
      <c r="L5" s="724"/>
      <c r="M5" s="724"/>
      <c r="N5" s="724"/>
      <c r="O5" s="4"/>
    </row>
    <row r="6" spans="1:15" ht="10.9" customHeight="1">
      <c r="A6" s="2"/>
      <c r="B6" s="5" t="s">
        <v>1</v>
      </c>
      <c r="C6" s="5"/>
      <c r="D6" s="5"/>
      <c r="E6" s="5"/>
      <c r="F6" s="5"/>
      <c r="G6" s="5"/>
      <c r="H6" s="3"/>
      <c r="I6" s="10" t="s">
        <v>2</v>
      </c>
      <c r="J6" s="5"/>
      <c r="K6" s="5"/>
      <c r="L6" s="5"/>
      <c r="M6" s="5"/>
      <c r="N6" s="5"/>
      <c r="O6" s="4"/>
    </row>
    <row r="7" spans="1:15" ht="19.899999999999999" customHeight="1">
      <c r="A7" s="2"/>
      <c r="B7" s="723">
        <f>'18-13 Charter Racial Justice'!F3</f>
        <v>0</v>
      </c>
      <c r="C7" s="723"/>
      <c r="D7" s="723"/>
      <c r="E7" s="723"/>
      <c r="F7" s="723"/>
      <c r="G7" s="723"/>
      <c r="H7" s="3"/>
      <c r="I7" s="14" t="s">
        <v>5</v>
      </c>
      <c r="J7" s="15"/>
      <c r="K7" s="125" t="s">
        <v>6</v>
      </c>
      <c r="L7" s="6" t="s">
        <v>7</v>
      </c>
      <c r="M7" s="6" t="s">
        <v>8</v>
      </c>
      <c r="N7" s="7" t="s">
        <v>9</v>
      </c>
      <c r="O7" s="4"/>
    </row>
    <row r="8" spans="1:15" ht="10.9" customHeight="1" thickBot="1">
      <c r="A8" s="2"/>
      <c r="B8" s="5" t="s">
        <v>3</v>
      </c>
      <c r="C8" s="5"/>
      <c r="D8" s="5"/>
      <c r="E8" s="5"/>
      <c r="F8" s="5"/>
      <c r="G8" s="5"/>
      <c r="H8" s="3"/>
      <c r="I8" s="10" t="s">
        <v>269</v>
      </c>
      <c r="J8" s="5"/>
      <c r="K8" s="5"/>
      <c r="L8" s="5"/>
      <c r="M8" s="5"/>
      <c r="N8" s="5"/>
      <c r="O8" s="4"/>
    </row>
    <row r="9" spans="1:15" ht="21" customHeight="1" thickBot="1">
      <c r="A9" s="2"/>
      <c r="B9" s="8" t="s">
        <v>10</v>
      </c>
      <c r="C9" s="8"/>
      <c r="D9" s="8"/>
      <c r="E9" s="8"/>
      <c r="F9" s="8"/>
      <c r="G9" s="8"/>
      <c r="H9" s="17"/>
      <c r="I9" s="728">
        <f>'18-13 Charter Racial Justice'!G2</f>
        <v>0</v>
      </c>
      <c r="J9" s="729"/>
      <c r="K9" s="729"/>
      <c r="L9" s="729"/>
      <c r="M9" s="729"/>
      <c r="N9" s="730"/>
      <c r="O9" s="4"/>
    </row>
    <row r="10" spans="1:15" ht="10.9" customHeight="1">
      <c r="A10" s="2"/>
      <c r="B10" s="5" t="s">
        <v>4</v>
      </c>
      <c r="C10" s="5"/>
      <c r="D10" s="5"/>
      <c r="E10" s="5"/>
      <c r="F10" s="5"/>
      <c r="G10" s="5"/>
      <c r="H10" s="3"/>
      <c r="I10" s="731" t="s">
        <v>355</v>
      </c>
      <c r="J10" s="731"/>
      <c r="K10" s="731"/>
      <c r="L10" s="731"/>
      <c r="M10" s="731"/>
      <c r="N10" s="731"/>
      <c r="O10" s="4"/>
    </row>
    <row r="11" spans="1:15" ht="22.5" customHeight="1" thickBot="1">
      <c r="B11" s="20" t="s">
        <v>24</v>
      </c>
      <c r="C11" s="21"/>
      <c r="D11" s="21"/>
      <c r="E11" s="21"/>
      <c r="F11" s="21"/>
      <c r="G11" s="21"/>
      <c r="H11" s="21"/>
      <c r="I11" s="21"/>
      <c r="J11" s="21"/>
      <c r="K11" s="21"/>
      <c r="L11" s="21"/>
      <c r="M11" s="21"/>
      <c r="N11" s="21"/>
    </row>
    <row r="12" spans="1:15">
      <c r="B12" s="159" t="s">
        <v>11</v>
      </c>
      <c r="C12" s="160"/>
      <c r="D12" s="160"/>
      <c r="E12" s="160"/>
      <c r="F12" s="160"/>
      <c r="G12" s="411" t="s">
        <v>21</v>
      </c>
      <c r="I12" s="159" t="s">
        <v>11</v>
      </c>
      <c r="J12" s="160"/>
      <c r="K12" s="160"/>
      <c r="L12" s="160"/>
      <c r="M12" s="160"/>
      <c r="N12" s="411" t="s">
        <v>21</v>
      </c>
    </row>
    <row r="13" spans="1:15" ht="19.899999999999999" customHeight="1">
      <c r="B13" s="718"/>
      <c r="C13" s="719"/>
      <c r="D13" s="719"/>
      <c r="E13" s="719"/>
      <c r="F13" s="719"/>
      <c r="G13" s="413"/>
      <c r="I13" s="718"/>
      <c r="J13" s="719"/>
      <c r="K13" s="719"/>
      <c r="L13" s="719"/>
      <c r="M13" s="719"/>
      <c r="N13" s="413"/>
    </row>
    <row r="14" spans="1:15" ht="19.899999999999999" customHeight="1">
      <c r="B14" s="718"/>
      <c r="C14" s="719"/>
      <c r="D14" s="719"/>
      <c r="E14" s="719"/>
      <c r="F14" s="719"/>
      <c r="G14" s="413"/>
      <c r="I14" s="718"/>
      <c r="J14" s="719"/>
      <c r="K14" s="719"/>
      <c r="L14" s="719"/>
      <c r="M14" s="719"/>
      <c r="N14" s="413"/>
    </row>
    <row r="15" spans="1:15" ht="19.899999999999999" customHeight="1">
      <c r="B15" s="718"/>
      <c r="C15" s="719"/>
      <c r="D15" s="719"/>
      <c r="E15" s="719"/>
      <c r="F15" s="719"/>
      <c r="G15" s="413"/>
      <c r="I15" s="718"/>
      <c r="J15" s="719"/>
      <c r="K15" s="719"/>
      <c r="L15" s="719"/>
      <c r="M15" s="719"/>
      <c r="N15" s="413"/>
    </row>
    <row r="16" spans="1:15" ht="19.899999999999999" customHeight="1" thickBot="1">
      <c r="B16" s="720"/>
      <c r="C16" s="721"/>
      <c r="D16" s="721"/>
      <c r="E16" s="721"/>
      <c r="F16" s="721"/>
      <c r="G16" s="414"/>
      <c r="I16" s="720"/>
      <c r="J16" s="721"/>
      <c r="K16" s="721"/>
      <c r="L16" s="721"/>
      <c r="M16" s="721"/>
      <c r="N16" s="414"/>
    </row>
    <row r="17" spans="2:14">
      <c r="B17" s="159" t="s">
        <v>0</v>
      </c>
      <c r="C17" s="160"/>
      <c r="D17" s="160"/>
      <c r="E17" s="160"/>
      <c r="F17" s="160"/>
      <c r="G17" s="411" t="s">
        <v>21</v>
      </c>
      <c r="I17" s="159" t="s">
        <v>0</v>
      </c>
      <c r="J17" s="160"/>
      <c r="K17" s="160"/>
      <c r="L17" s="160"/>
      <c r="M17" s="160"/>
      <c r="N17" s="410" t="s">
        <v>21</v>
      </c>
    </row>
    <row r="18" spans="2:14" ht="19.899999999999999" customHeight="1">
      <c r="B18" s="719"/>
      <c r="C18" s="719"/>
      <c r="D18" s="719"/>
      <c r="E18" s="719"/>
      <c r="F18" s="719"/>
      <c r="G18" s="412"/>
      <c r="I18" s="718"/>
      <c r="J18" s="719"/>
      <c r="K18" s="719"/>
      <c r="L18" s="719"/>
      <c r="M18" s="719"/>
      <c r="N18" s="413"/>
    </row>
    <row r="19" spans="2:14" ht="19.899999999999999" customHeight="1">
      <c r="B19" s="719"/>
      <c r="C19" s="719"/>
      <c r="D19" s="719"/>
      <c r="E19" s="719"/>
      <c r="F19" s="719"/>
      <c r="G19" s="412"/>
      <c r="I19" s="718"/>
      <c r="J19" s="719"/>
      <c r="K19" s="719"/>
      <c r="L19" s="719"/>
      <c r="M19" s="719"/>
      <c r="N19" s="413"/>
    </row>
    <row r="20" spans="2:14" ht="19.899999999999999" customHeight="1">
      <c r="B20" s="719"/>
      <c r="C20" s="719"/>
      <c r="D20" s="719"/>
      <c r="E20" s="719"/>
      <c r="F20" s="719"/>
      <c r="G20" s="412"/>
      <c r="I20" s="718"/>
      <c r="J20" s="719"/>
      <c r="K20" s="719"/>
      <c r="L20" s="719"/>
      <c r="M20" s="719"/>
      <c r="N20" s="413"/>
    </row>
    <row r="21" spans="2:14" ht="19.899999999999999" customHeight="1" thickBot="1">
      <c r="B21" s="719"/>
      <c r="C21" s="719"/>
      <c r="D21" s="719"/>
      <c r="E21" s="719"/>
      <c r="F21" s="719"/>
      <c r="G21" s="412"/>
      <c r="I21" s="718"/>
      <c r="J21" s="719"/>
      <c r="K21" s="719"/>
      <c r="L21" s="719"/>
      <c r="M21" s="719"/>
      <c r="N21" s="413"/>
    </row>
    <row r="22" spans="2:14">
      <c r="B22" s="159" t="s">
        <v>12</v>
      </c>
      <c r="C22" s="160"/>
      <c r="D22" s="160"/>
      <c r="E22" s="160"/>
      <c r="F22" s="160"/>
      <c r="G22" s="411" t="s">
        <v>21</v>
      </c>
      <c r="I22" s="159" t="s">
        <v>12</v>
      </c>
      <c r="J22" s="160"/>
      <c r="K22" s="160"/>
      <c r="L22" s="160"/>
      <c r="M22" s="160"/>
      <c r="N22" s="411" t="s">
        <v>21</v>
      </c>
    </row>
    <row r="23" spans="2:14" ht="19.899999999999999" customHeight="1">
      <c r="B23" s="719"/>
      <c r="C23" s="719"/>
      <c r="D23" s="719"/>
      <c r="E23" s="719"/>
      <c r="F23" s="719"/>
      <c r="G23" s="412"/>
      <c r="I23" s="718"/>
      <c r="J23" s="719"/>
      <c r="K23" s="719"/>
      <c r="L23" s="719"/>
      <c r="M23" s="719"/>
      <c r="N23" s="413"/>
    </row>
    <row r="24" spans="2:14" ht="19.899999999999999" customHeight="1">
      <c r="B24" s="719"/>
      <c r="C24" s="719"/>
      <c r="D24" s="719"/>
      <c r="E24" s="719"/>
      <c r="F24" s="719"/>
      <c r="G24" s="412"/>
      <c r="I24" s="718"/>
      <c r="J24" s="719"/>
      <c r="K24" s="719"/>
      <c r="L24" s="719"/>
      <c r="M24" s="719"/>
      <c r="N24" s="413"/>
    </row>
    <row r="25" spans="2:14" ht="19.899999999999999" customHeight="1">
      <c r="B25" s="719"/>
      <c r="C25" s="719"/>
      <c r="D25" s="719"/>
      <c r="E25" s="719"/>
      <c r="F25" s="719"/>
      <c r="G25" s="412"/>
      <c r="I25" s="718"/>
      <c r="J25" s="719"/>
      <c r="K25" s="719"/>
      <c r="L25" s="719"/>
      <c r="M25" s="719"/>
      <c r="N25" s="413"/>
    </row>
    <row r="26" spans="2:14" ht="19.899999999999999" customHeight="1" thickBot="1">
      <c r="B26" s="719"/>
      <c r="C26" s="719"/>
      <c r="D26" s="719"/>
      <c r="E26" s="719"/>
      <c r="F26" s="719"/>
      <c r="G26" s="412"/>
      <c r="I26" s="718"/>
      <c r="J26" s="719"/>
      <c r="K26" s="719"/>
      <c r="L26" s="719"/>
      <c r="M26" s="719"/>
      <c r="N26" s="413"/>
    </row>
    <row r="27" spans="2:14">
      <c r="B27" s="159" t="s">
        <v>13</v>
      </c>
      <c r="C27" s="160"/>
      <c r="D27" s="160"/>
      <c r="E27" s="160"/>
      <c r="F27" s="160"/>
      <c r="G27" s="411" t="s">
        <v>21</v>
      </c>
      <c r="I27" s="159" t="s">
        <v>13</v>
      </c>
      <c r="J27" s="160"/>
      <c r="K27" s="160"/>
      <c r="L27" s="160"/>
      <c r="M27" s="160"/>
      <c r="N27" s="411" t="s">
        <v>21</v>
      </c>
    </row>
    <row r="28" spans="2:14" ht="19.899999999999999" customHeight="1">
      <c r="B28" s="719"/>
      <c r="C28" s="719"/>
      <c r="D28" s="719"/>
      <c r="E28" s="719"/>
      <c r="F28" s="719"/>
      <c r="G28" s="412"/>
      <c r="I28" s="718"/>
      <c r="J28" s="719"/>
      <c r="K28" s="719"/>
      <c r="L28" s="719"/>
      <c r="M28" s="719"/>
      <c r="N28" s="413"/>
    </row>
    <row r="29" spans="2:14" ht="19.899999999999999" customHeight="1">
      <c r="B29" s="719"/>
      <c r="C29" s="719"/>
      <c r="D29" s="719"/>
      <c r="E29" s="719"/>
      <c r="F29" s="719"/>
      <c r="G29" s="412"/>
      <c r="I29" s="718"/>
      <c r="J29" s="719"/>
      <c r="K29" s="719"/>
      <c r="L29" s="719"/>
      <c r="M29" s="719"/>
      <c r="N29" s="413"/>
    </row>
    <row r="30" spans="2:14" ht="19.899999999999999" customHeight="1">
      <c r="B30" s="719"/>
      <c r="C30" s="719"/>
      <c r="D30" s="719"/>
      <c r="E30" s="719"/>
      <c r="F30" s="719"/>
      <c r="G30" s="412"/>
      <c r="I30" s="718"/>
      <c r="J30" s="719"/>
      <c r="K30" s="719"/>
      <c r="L30" s="719"/>
      <c r="M30" s="719"/>
      <c r="N30" s="413"/>
    </row>
    <row r="31" spans="2:14" ht="19.899999999999999" customHeight="1" thickBot="1">
      <c r="B31" s="719"/>
      <c r="C31" s="719"/>
      <c r="D31" s="719"/>
      <c r="E31" s="719"/>
      <c r="F31" s="719"/>
      <c r="G31" s="412"/>
      <c r="I31" s="718"/>
      <c r="J31" s="719"/>
      <c r="K31" s="719"/>
      <c r="L31" s="719"/>
      <c r="M31" s="719"/>
      <c r="N31" s="413"/>
    </row>
    <row r="32" spans="2:14" ht="15.75" customHeight="1">
      <c r="B32" s="161" t="s">
        <v>23</v>
      </c>
      <c r="C32" s="162"/>
      <c r="D32" s="162"/>
      <c r="E32" s="163"/>
      <c r="F32" s="162"/>
      <c r="G32" s="415" t="s">
        <v>21</v>
      </c>
      <c r="I32" s="161" t="s">
        <v>23</v>
      </c>
      <c r="J32" s="164"/>
      <c r="K32" s="165"/>
      <c r="L32" s="165"/>
      <c r="M32" s="165"/>
      <c r="N32" s="411" t="s">
        <v>21</v>
      </c>
    </row>
    <row r="33" spans="2:14" ht="19.899999999999999" customHeight="1">
      <c r="B33" s="719"/>
      <c r="C33" s="719"/>
      <c r="D33" s="719"/>
      <c r="E33" s="719"/>
      <c r="F33" s="719"/>
      <c r="G33" s="412"/>
      <c r="I33" s="718"/>
      <c r="J33" s="719"/>
      <c r="K33" s="719"/>
      <c r="L33" s="719"/>
      <c r="M33" s="719"/>
      <c r="N33" s="413"/>
    </row>
    <row r="34" spans="2:14" ht="19.899999999999999" customHeight="1">
      <c r="B34" s="719"/>
      <c r="C34" s="719"/>
      <c r="D34" s="719"/>
      <c r="E34" s="719"/>
      <c r="F34" s="719"/>
      <c r="G34" s="412"/>
      <c r="I34" s="718"/>
      <c r="J34" s="719"/>
      <c r="K34" s="719"/>
      <c r="L34" s="719"/>
      <c r="M34" s="719"/>
      <c r="N34" s="413"/>
    </row>
    <row r="35" spans="2:14" ht="19.899999999999999" customHeight="1">
      <c r="B35" s="719"/>
      <c r="C35" s="719"/>
      <c r="D35" s="719"/>
      <c r="E35" s="719"/>
      <c r="F35" s="719"/>
      <c r="G35" s="412"/>
      <c r="I35" s="718"/>
      <c r="J35" s="719"/>
      <c r="K35" s="719"/>
      <c r="L35" s="719"/>
      <c r="M35" s="719"/>
      <c r="N35" s="413"/>
    </row>
    <row r="36" spans="2:14" ht="13.9" customHeight="1">
      <c r="B36" s="719"/>
      <c r="C36" s="719"/>
      <c r="D36" s="719"/>
      <c r="E36" s="719"/>
      <c r="F36" s="719"/>
      <c r="G36" s="412"/>
      <c r="H36" s="18"/>
      <c r="I36" s="718"/>
      <c r="J36" s="719"/>
      <c r="K36" s="719"/>
      <c r="L36" s="719"/>
      <c r="M36" s="719"/>
      <c r="N36" s="413"/>
    </row>
    <row r="37" spans="2:14" ht="13.9" customHeight="1">
      <c r="B37" s="11"/>
      <c r="C37" s="16"/>
      <c r="D37" s="19"/>
      <c r="E37" s="16"/>
      <c r="F37" s="19"/>
      <c r="G37" s="16"/>
      <c r="H37" s="19"/>
      <c r="I37" s="16"/>
      <c r="J37" s="19"/>
      <c r="K37" s="16"/>
      <c r="L37" s="19"/>
      <c r="M37" s="16"/>
      <c r="N37" s="19"/>
    </row>
    <row r="38" spans="2:14" ht="15.75">
      <c r="B38" s="732" t="s">
        <v>14</v>
      </c>
      <c r="C38" s="732"/>
      <c r="D38" s="732"/>
      <c r="E38" s="732"/>
      <c r="F38" s="732"/>
      <c r="G38" s="732"/>
      <c r="H38" s="732"/>
      <c r="I38" s="732"/>
      <c r="J38" s="732"/>
      <c r="K38" s="732"/>
      <c r="L38" s="732"/>
      <c r="M38" s="732"/>
      <c r="N38" s="732"/>
    </row>
    <row r="39" spans="2:14" ht="70.5" customHeight="1">
      <c r="B39" s="156" t="s">
        <v>270</v>
      </c>
      <c r="C39" s="722" t="s">
        <v>272</v>
      </c>
      <c r="D39" s="733"/>
      <c r="E39" s="733"/>
      <c r="F39" s="733"/>
      <c r="G39" s="733"/>
      <c r="H39" s="733"/>
      <c r="I39" s="733"/>
      <c r="J39" s="733"/>
      <c r="K39" s="733"/>
      <c r="L39" s="733"/>
      <c r="M39" s="733"/>
      <c r="N39" s="733"/>
    </row>
    <row r="40" spans="2:14" ht="15.75">
      <c r="B40" s="157" t="s">
        <v>15</v>
      </c>
      <c r="C40" s="722" t="s">
        <v>271</v>
      </c>
      <c r="D40" s="722"/>
      <c r="E40" s="722"/>
      <c r="F40" s="722"/>
      <c r="G40" s="722"/>
      <c r="H40" s="722"/>
      <c r="I40" s="722"/>
      <c r="J40" s="722"/>
      <c r="K40" s="722"/>
      <c r="L40" s="722"/>
      <c r="M40" s="722"/>
      <c r="N40" s="722"/>
    </row>
    <row r="41" spans="2:14" ht="21.75" customHeight="1">
      <c r="B41" s="158" t="s">
        <v>16</v>
      </c>
      <c r="C41" s="734" t="s">
        <v>460</v>
      </c>
      <c r="D41" s="734"/>
      <c r="E41" s="734"/>
      <c r="F41" s="734"/>
      <c r="G41" s="734"/>
      <c r="H41" s="734"/>
      <c r="I41" s="734"/>
      <c r="J41" s="734"/>
      <c r="K41" s="734"/>
      <c r="L41" s="734"/>
      <c r="M41" s="734"/>
      <c r="N41" s="734"/>
    </row>
    <row r="42" spans="2:14" ht="24.75" customHeight="1">
      <c r="B42" s="158" t="s">
        <v>17</v>
      </c>
      <c r="C42" s="722" t="s">
        <v>461</v>
      </c>
      <c r="D42" s="722"/>
      <c r="E42" s="722"/>
      <c r="F42" s="722"/>
      <c r="G42" s="722"/>
      <c r="H42" s="722"/>
      <c r="I42" s="722"/>
      <c r="J42" s="722"/>
      <c r="K42" s="722"/>
      <c r="L42" s="722"/>
      <c r="M42" s="722"/>
      <c r="N42" s="722"/>
    </row>
    <row r="43" spans="2:14" ht="30.75" customHeight="1">
      <c r="B43" s="158" t="s">
        <v>18</v>
      </c>
      <c r="C43" s="722" t="s">
        <v>462</v>
      </c>
      <c r="D43" s="722"/>
      <c r="E43" s="722"/>
      <c r="F43" s="722"/>
      <c r="G43" s="722"/>
      <c r="H43" s="722"/>
      <c r="I43" s="722"/>
      <c r="J43" s="722"/>
      <c r="K43" s="722"/>
      <c r="L43" s="722"/>
      <c r="M43" s="722"/>
      <c r="N43" s="722"/>
    </row>
    <row r="44" spans="2:14" ht="15">
      <c r="B44" s="1"/>
    </row>
    <row r="45" spans="2:14" ht="15">
      <c r="B45" s="1"/>
    </row>
    <row r="46" spans="2:14" ht="15">
      <c r="B46" s="1"/>
    </row>
    <row r="47" spans="2:14" ht="15">
      <c r="B47" s="1"/>
    </row>
    <row r="48" spans="2:14" ht="14.25">
      <c r="B48" s="12"/>
    </row>
    <row r="49" spans="2:7" ht="15">
      <c r="B49" s="1"/>
      <c r="G49" s="13"/>
    </row>
    <row r="50" spans="2:7" ht="14.25">
      <c r="B50" s="13"/>
    </row>
  </sheetData>
  <sheetProtection algorithmName="SHA-512" hashValue="ExbDV/sbQGwWfTlVMnIKNi9UCV30YK/aabRh+I3VEFBDG1QZByAhdOOt8MNqlE+UvrsamKWWGV8D+ipYB5NFTA==" saltValue="VrxYS6llz5pQjiUZ/7CsLg==" spinCount="100000" sheet="1" objects="1" scenarios="1"/>
  <mergeCells count="53">
    <mergeCell ref="C43:N43"/>
    <mergeCell ref="B5:G5"/>
    <mergeCell ref="I5:N5"/>
    <mergeCell ref="B2:N2"/>
    <mergeCell ref="B3:N3"/>
    <mergeCell ref="I9:N9"/>
    <mergeCell ref="B7:G7"/>
    <mergeCell ref="I10:N10"/>
    <mergeCell ref="B13:F13"/>
    <mergeCell ref="B14:F14"/>
    <mergeCell ref="B38:N38"/>
    <mergeCell ref="C39:N39"/>
    <mergeCell ref="C40:N40"/>
    <mergeCell ref="C41:N41"/>
    <mergeCell ref="C42:N42"/>
    <mergeCell ref="I35:M35"/>
    <mergeCell ref="I28:M28"/>
    <mergeCell ref="I29:M29"/>
    <mergeCell ref="I30:M30"/>
    <mergeCell ref="I23:M23"/>
    <mergeCell ref="I24:M24"/>
    <mergeCell ref="I25:M25"/>
    <mergeCell ref="I26:M26"/>
    <mergeCell ref="B15:F15"/>
    <mergeCell ref="B16:F16"/>
    <mergeCell ref="I13:M13"/>
    <mergeCell ref="I14:M14"/>
    <mergeCell ref="I15:M15"/>
    <mergeCell ref="I16:M16"/>
    <mergeCell ref="B18:F18"/>
    <mergeCell ref="B19:F19"/>
    <mergeCell ref="B20:F20"/>
    <mergeCell ref="B21:F21"/>
    <mergeCell ref="I18:M18"/>
    <mergeCell ref="I19:M19"/>
    <mergeCell ref="I20:M20"/>
    <mergeCell ref="I21:M21"/>
    <mergeCell ref="I36:M36"/>
    <mergeCell ref="B23:F23"/>
    <mergeCell ref="B24:F24"/>
    <mergeCell ref="B25:F25"/>
    <mergeCell ref="B26:F26"/>
    <mergeCell ref="B28:F28"/>
    <mergeCell ref="B29:F29"/>
    <mergeCell ref="B30:F30"/>
    <mergeCell ref="B31:F31"/>
    <mergeCell ref="B33:F33"/>
    <mergeCell ref="B34:F34"/>
    <mergeCell ref="B35:F35"/>
    <mergeCell ref="B36:F36"/>
    <mergeCell ref="I31:M31"/>
    <mergeCell ref="I33:M33"/>
    <mergeCell ref="I34:M34"/>
  </mergeCells>
  <phoneticPr fontId="16" type="noConversion"/>
  <pageMargins left="0.7" right="0.45" top="0.59" bottom="0.8" header="0.3" footer="0.5"/>
  <pageSetup scale="86" orientation="portrait" r:id="rId1"/>
  <headerFooter>
    <oddFooter>&amp;LAWFC-UMW Workbook R-2019&amp;C
&amp;A&amp;R Page 18-1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L81"/>
  <sheetViews>
    <sheetView workbookViewId="0">
      <selection activeCell="D3" sqref="D3"/>
    </sheetView>
  </sheetViews>
  <sheetFormatPr defaultRowHeight="14.25"/>
  <cols>
    <col min="1" max="1" width="25.5703125" style="167" customWidth="1"/>
    <col min="2" max="2" width="10.140625" style="166" customWidth="1"/>
    <col min="3" max="3" width="10" style="166" customWidth="1"/>
    <col min="4" max="4" width="9.140625" style="166"/>
    <col min="5" max="5" width="10.140625" style="166" customWidth="1"/>
    <col min="6" max="6" width="9.85546875" style="166" customWidth="1"/>
    <col min="7" max="16384" width="9.140625" style="166"/>
  </cols>
  <sheetData>
    <row r="1" spans="1:12" ht="57" customHeight="1">
      <c r="B1" s="180"/>
      <c r="C1" s="758" t="s">
        <v>336</v>
      </c>
      <c r="D1" s="758"/>
      <c r="E1" s="758"/>
      <c r="F1" s="758"/>
      <c r="G1" s="758"/>
      <c r="H1" s="758"/>
      <c r="I1" s="758"/>
    </row>
    <row r="2" spans="1:12">
      <c r="A2" s="738" t="s">
        <v>358</v>
      </c>
      <c r="B2" s="738"/>
      <c r="C2" s="738"/>
      <c r="D2" s="738"/>
      <c r="E2" s="738"/>
      <c r="F2" s="738"/>
      <c r="G2" s="738"/>
      <c r="H2" s="738"/>
    </row>
    <row r="4" spans="1:12" ht="15">
      <c r="A4" s="169" t="s">
        <v>280</v>
      </c>
      <c r="E4" s="179" t="s">
        <v>287</v>
      </c>
      <c r="F4" s="747"/>
      <c r="G4" s="747"/>
      <c r="H4" s="747"/>
    </row>
    <row r="5" spans="1:12">
      <c r="A5" s="168" t="s">
        <v>279</v>
      </c>
    </row>
    <row r="6" spans="1:12" ht="15">
      <c r="A6" s="176" t="s">
        <v>284</v>
      </c>
      <c r="B6" s="739"/>
      <c r="C6" s="739"/>
      <c r="D6" s="739"/>
      <c r="E6" s="739"/>
      <c r="F6" s="739"/>
      <c r="G6" s="739"/>
      <c r="H6" s="739"/>
    </row>
    <row r="7" spans="1:12" ht="15">
      <c r="A7" s="176" t="s">
        <v>279</v>
      </c>
    </row>
    <row r="8" spans="1:12" ht="15">
      <c r="A8" s="176" t="s">
        <v>28</v>
      </c>
      <c r="B8" s="739"/>
      <c r="C8" s="739"/>
      <c r="D8" s="739"/>
      <c r="E8" s="739"/>
      <c r="F8" s="739"/>
      <c r="G8" s="739"/>
      <c r="H8" s="739"/>
    </row>
    <row r="9" spans="1:12" ht="15">
      <c r="A9" s="176" t="s">
        <v>279</v>
      </c>
      <c r="K9" s="335"/>
    </row>
    <row r="10" spans="1:12" ht="15">
      <c r="A10" s="176" t="s">
        <v>295</v>
      </c>
      <c r="B10" s="178" t="s">
        <v>296</v>
      </c>
      <c r="C10" s="748"/>
      <c r="D10" s="748"/>
      <c r="E10" s="178" t="s">
        <v>285</v>
      </c>
      <c r="F10" s="748"/>
      <c r="G10" s="748"/>
      <c r="H10" s="748"/>
      <c r="L10" s="335"/>
    </row>
    <row r="11" spans="1:12" ht="21" customHeight="1">
      <c r="A11" s="176" t="s">
        <v>286</v>
      </c>
      <c r="B11" s="744"/>
      <c r="C11" s="744"/>
      <c r="D11" s="744"/>
      <c r="E11" s="744"/>
      <c r="F11" s="744"/>
      <c r="G11" s="744"/>
      <c r="H11" s="744"/>
    </row>
    <row r="12" spans="1:12" ht="21" customHeight="1">
      <c r="A12" s="176" t="s">
        <v>288</v>
      </c>
      <c r="B12" s="739"/>
      <c r="C12" s="739"/>
      <c r="D12" s="178" t="s">
        <v>289</v>
      </c>
      <c r="E12" s="742"/>
      <c r="F12" s="742"/>
      <c r="G12" s="742"/>
      <c r="H12" s="742"/>
    </row>
    <row r="13" spans="1:12" ht="9" customHeight="1"/>
    <row r="14" spans="1:12" ht="15">
      <c r="A14" s="176" t="s">
        <v>484</v>
      </c>
      <c r="B14" s="416" t="s">
        <v>477</v>
      </c>
      <c r="C14" s="417" t="s">
        <v>478</v>
      </c>
      <c r="D14" s="417" t="s">
        <v>479</v>
      </c>
      <c r="E14" s="417" t="s">
        <v>480</v>
      </c>
      <c r="F14" s="417" t="s">
        <v>481</v>
      </c>
      <c r="G14" s="417" t="s">
        <v>482</v>
      </c>
      <c r="H14" s="417" t="s">
        <v>483</v>
      </c>
    </row>
    <row r="15" spans="1:12">
      <c r="A15" s="168" t="s">
        <v>279</v>
      </c>
    </row>
    <row r="16" spans="1:12" ht="15">
      <c r="A16" s="177" t="s">
        <v>290</v>
      </c>
      <c r="B16" s="739"/>
      <c r="C16" s="739"/>
      <c r="D16" s="739"/>
      <c r="E16" s="746" t="s">
        <v>291</v>
      </c>
      <c r="F16" s="746"/>
      <c r="G16" s="739"/>
      <c r="H16" s="739"/>
      <c r="I16" s="739"/>
    </row>
    <row r="17" spans="1:9">
      <c r="A17" s="168" t="s">
        <v>279</v>
      </c>
    </row>
    <row r="18" spans="1:9" ht="15">
      <c r="A18" s="745" t="s">
        <v>292</v>
      </c>
      <c r="B18" s="745"/>
      <c r="C18" s="739"/>
      <c r="D18" s="739"/>
      <c r="E18" s="739"/>
      <c r="F18" s="739"/>
      <c r="G18" s="739"/>
      <c r="H18" s="739"/>
      <c r="I18" s="739"/>
    </row>
    <row r="19" spans="1:9">
      <c r="A19" s="740"/>
      <c r="B19" s="740"/>
      <c r="C19" s="740"/>
      <c r="D19" s="740"/>
      <c r="E19" s="740"/>
      <c r="F19" s="740"/>
      <c r="G19" s="740"/>
      <c r="H19" s="740"/>
      <c r="I19" s="740"/>
    </row>
    <row r="20" spans="1:9">
      <c r="A20" s="741" t="s">
        <v>279</v>
      </c>
      <c r="B20" s="741"/>
      <c r="C20" s="741"/>
      <c r="D20" s="741"/>
      <c r="E20" s="741"/>
      <c r="F20" s="741"/>
      <c r="G20" s="741"/>
      <c r="H20" s="741"/>
      <c r="I20" s="741"/>
    </row>
    <row r="21" spans="1:9" ht="21" customHeight="1">
      <c r="A21" s="170" t="s">
        <v>281</v>
      </c>
    </row>
    <row r="22" spans="1:9" ht="28.5" customHeight="1">
      <c r="A22" s="166"/>
      <c r="B22" s="743" t="s">
        <v>282</v>
      </c>
      <c r="C22" s="743"/>
      <c r="D22" s="743"/>
      <c r="E22" s="743"/>
      <c r="G22" s="743" t="s">
        <v>283</v>
      </c>
      <c r="H22" s="743"/>
      <c r="I22" s="743"/>
    </row>
    <row r="23" spans="1:9" ht="15" customHeight="1">
      <c r="A23" s="176" t="s">
        <v>127</v>
      </c>
      <c r="B23" s="740"/>
      <c r="C23" s="740"/>
      <c r="D23" s="740"/>
      <c r="E23" s="740"/>
      <c r="G23" s="739"/>
      <c r="H23" s="739"/>
      <c r="I23" s="739"/>
    </row>
    <row r="24" spans="1:9" ht="15" customHeight="1">
      <c r="A24" s="176"/>
      <c r="B24" s="740"/>
      <c r="C24" s="740"/>
      <c r="D24" s="740"/>
      <c r="E24" s="740"/>
      <c r="G24" s="739"/>
      <c r="H24" s="739"/>
      <c r="I24" s="739"/>
    </row>
    <row r="25" spans="1:9" ht="15" customHeight="1">
      <c r="A25" s="176"/>
      <c r="B25" s="741"/>
      <c r="C25" s="741"/>
      <c r="D25" s="741"/>
      <c r="E25" s="741"/>
      <c r="G25" s="742"/>
      <c r="H25" s="742"/>
      <c r="I25" s="742"/>
    </row>
    <row r="26" spans="1:9" ht="15" customHeight="1">
      <c r="A26" s="176" t="s">
        <v>289</v>
      </c>
      <c r="B26" s="740"/>
      <c r="C26" s="740"/>
      <c r="D26" s="740"/>
      <c r="E26" s="740"/>
      <c r="G26" s="739"/>
      <c r="H26" s="739"/>
      <c r="I26" s="739"/>
    </row>
    <row r="27" spans="1:9" ht="15" customHeight="1">
      <c r="A27" s="176"/>
      <c r="B27" s="740"/>
      <c r="C27" s="740"/>
      <c r="D27" s="740"/>
      <c r="E27" s="740"/>
      <c r="G27" s="739"/>
      <c r="H27" s="739"/>
      <c r="I27" s="739"/>
    </row>
    <row r="28" spans="1:9" ht="15" customHeight="1">
      <c r="A28" s="176"/>
      <c r="B28" s="741"/>
      <c r="C28" s="741"/>
      <c r="D28" s="741"/>
      <c r="E28" s="741"/>
      <c r="G28" s="742"/>
      <c r="H28" s="742"/>
      <c r="I28" s="742"/>
    </row>
    <row r="29" spans="1:9" ht="15" customHeight="1">
      <c r="A29" s="176" t="s">
        <v>137</v>
      </c>
      <c r="B29" s="740"/>
      <c r="C29" s="740"/>
      <c r="D29" s="740"/>
      <c r="E29" s="740"/>
      <c r="G29" s="739"/>
      <c r="H29" s="739"/>
      <c r="I29" s="739"/>
    </row>
    <row r="30" spans="1:9" ht="15" customHeight="1">
      <c r="A30" s="176"/>
      <c r="B30" s="740"/>
      <c r="C30" s="740"/>
      <c r="D30" s="740"/>
      <c r="E30" s="740"/>
      <c r="G30" s="739"/>
      <c r="H30" s="739"/>
      <c r="I30" s="739"/>
    </row>
    <row r="31" spans="1:9" ht="15" customHeight="1">
      <c r="A31" s="176"/>
      <c r="B31" s="741"/>
      <c r="C31" s="741"/>
      <c r="D31" s="741"/>
      <c r="E31" s="741"/>
      <c r="G31" s="742"/>
      <c r="H31" s="742"/>
      <c r="I31" s="742"/>
    </row>
    <row r="32" spans="1:9" ht="15" customHeight="1">
      <c r="A32" s="176" t="s">
        <v>293</v>
      </c>
      <c r="B32" s="740"/>
      <c r="C32" s="740"/>
      <c r="D32" s="740"/>
      <c r="E32" s="740"/>
      <c r="G32" s="739"/>
      <c r="H32" s="739"/>
      <c r="I32" s="739"/>
    </row>
    <row r="33" spans="1:9" ht="15" customHeight="1">
      <c r="A33" s="176" t="s">
        <v>279</v>
      </c>
      <c r="B33" s="741"/>
      <c r="C33" s="741"/>
      <c r="D33" s="741"/>
      <c r="E33" s="741"/>
      <c r="G33" s="742"/>
      <c r="H33" s="742"/>
      <c r="I33" s="742"/>
    </row>
    <row r="34" spans="1:9" ht="27.75" customHeight="1">
      <c r="A34" s="749" t="s">
        <v>297</v>
      </c>
      <c r="B34" s="749"/>
      <c r="C34" s="749"/>
      <c r="D34" s="749"/>
      <c r="E34" s="749"/>
      <c r="F34" s="749"/>
      <c r="G34" s="749"/>
      <c r="H34" s="749"/>
      <c r="I34" s="749"/>
    </row>
    <row r="35" spans="1:9">
      <c r="A35" s="750"/>
      <c r="B35" s="750"/>
      <c r="C35" s="750"/>
      <c r="D35" s="750"/>
      <c r="E35" s="750"/>
      <c r="F35" s="750"/>
      <c r="G35" s="750"/>
      <c r="H35" s="750"/>
      <c r="I35" s="750"/>
    </row>
    <row r="36" spans="1:9">
      <c r="A36" s="750"/>
      <c r="B36" s="750"/>
      <c r="C36" s="750"/>
      <c r="D36" s="750"/>
      <c r="E36" s="750"/>
      <c r="F36" s="750"/>
      <c r="G36" s="750"/>
      <c r="H36" s="750"/>
      <c r="I36" s="750"/>
    </row>
    <row r="37" spans="1:9">
      <c r="A37" s="750"/>
      <c r="B37" s="750"/>
      <c r="C37" s="750"/>
      <c r="D37" s="750"/>
      <c r="E37" s="750"/>
      <c r="F37" s="750"/>
      <c r="G37" s="750"/>
      <c r="H37" s="750"/>
      <c r="I37" s="750"/>
    </row>
    <row r="38" spans="1:9">
      <c r="A38" s="750"/>
      <c r="B38" s="750"/>
      <c r="C38" s="750"/>
      <c r="D38" s="750"/>
      <c r="E38" s="750"/>
      <c r="F38" s="750"/>
      <c r="G38" s="750"/>
      <c r="H38" s="750"/>
      <c r="I38" s="750"/>
    </row>
    <row r="39" spans="1:9">
      <c r="A39" s="750"/>
      <c r="B39" s="750"/>
      <c r="C39" s="750"/>
      <c r="D39" s="750"/>
      <c r="E39" s="750"/>
      <c r="F39" s="750"/>
      <c r="G39" s="750"/>
      <c r="H39" s="750"/>
      <c r="I39" s="750"/>
    </row>
    <row r="40" spans="1:9">
      <c r="A40" s="750"/>
      <c r="B40" s="750"/>
      <c r="C40" s="750"/>
      <c r="D40" s="750"/>
      <c r="E40" s="750"/>
      <c r="F40" s="750"/>
      <c r="G40" s="750"/>
      <c r="H40" s="750"/>
      <c r="I40" s="750"/>
    </row>
    <row r="41" spans="1:9" ht="22.5" customHeight="1">
      <c r="A41" s="171" t="s">
        <v>294</v>
      </c>
    </row>
    <row r="42" spans="1:9">
      <c r="A42" s="750"/>
      <c r="B42" s="750"/>
      <c r="C42" s="750"/>
      <c r="D42" s="750"/>
      <c r="E42" s="750"/>
      <c r="F42" s="750"/>
      <c r="G42" s="750"/>
      <c r="H42" s="750"/>
      <c r="I42" s="750"/>
    </row>
    <row r="43" spans="1:9">
      <c r="A43" s="750"/>
      <c r="B43" s="750"/>
      <c r="C43" s="750"/>
      <c r="D43" s="750"/>
      <c r="E43" s="750"/>
      <c r="F43" s="750"/>
      <c r="G43" s="750"/>
      <c r="H43" s="750"/>
      <c r="I43" s="750"/>
    </row>
    <row r="44" spans="1:9">
      <c r="A44" s="750"/>
      <c r="B44" s="750"/>
      <c r="C44" s="750"/>
      <c r="D44" s="750"/>
      <c r="E44" s="750"/>
      <c r="F44" s="750"/>
      <c r="G44" s="750"/>
      <c r="H44" s="750"/>
      <c r="I44" s="750"/>
    </row>
    <row r="45" spans="1:9">
      <c r="A45" s="750"/>
      <c r="B45" s="750"/>
      <c r="C45" s="750"/>
      <c r="D45" s="750"/>
      <c r="E45" s="750"/>
      <c r="F45" s="750"/>
      <c r="G45" s="750"/>
      <c r="H45" s="750"/>
      <c r="I45" s="750"/>
    </row>
    <row r="46" spans="1:9">
      <c r="A46" s="750"/>
      <c r="B46" s="750"/>
      <c r="C46" s="750"/>
      <c r="D46" s="750"/>
      <c r="E46" s="750"/>
      <c r="F46" s="750"/>
      <c r="G46" s="750"/>
      <c r="H46" s="750"/>
      <c r="I46" s="750"/>
    </row>
    <row r="47" spans="1:9">
      <c r="A47" s="750"/>
      <c r="B47" s="750"/>
      <c r="C47" s="750"/>
      <c r="D47" s="750"/>
      <c r="E47" s="750"/>
      <c r="F47" s="750"/>
      <c r="G47" s="750"/>
      <c r="H47" s="750"/>
      <c r="I47" s="750"/>
    </row>
    <row r="48" spans="1:9" ht="18">
      <c r="A48" s="172" t="s">
        <v>298</v>
      </c>
    </row>
    <row r="49" spans="1:9">
      <c r="A49" s="420"/>
      <c r="B49" s="751" t="s">
        <v>299</v>
      </c>
      <c r="C49" s="751"/>
      <c r="D49" s="421"/>
      <c r="E49" s="751" t="s">
        <v>300</v>
      </c>
      <c r="F49" s="751" t="s">
        <v>279</v>
      </c>
      <c r="G49" s="421"/>
      <c r="H49" s="751" t="s">
        <v>301</v>
      </c>
      <c r="I49" s="751"/>
    </row>
    <row r="50" spans="1:9">
      <c r="A50" s="420"/>
      <c r="B50" s="751" t="s">
        <v>302</v>
      </c>
      <c r="C50" s="751" t="s">
        <v>279</v>
      </c>
      <c r="D50" s="421"/>
      <c r="E50" s="751" t="s">
        <v>303</v>
      </c>
      <c r="F50" s="751" t="s">
        <v>279</v>
      </c>
      <c r="G50" s="421"/>
      <c r="H50" s="751" t="s">
        <v>304</v>
      </c>
      <c r="I50" s="751"/>
    </row>
    <row r="51" spans="1:9">
      <c r="A51" s="420"/>
      <c r="B51" s="751" t="s">
        <v>305</v>
      </c>
      <c r="C51" s="751" t="s">
        <v>279</v>
      </c>
      <c r="D51" s="421"/>
      <c r="E51" s="751" t="s">
        <v>306</v>
      </c>
      <c r="F51" s="751" t="s">
        <v>279</v>
      </c>
      <c r="G51" s="421"/>
      <c r="H51" s="751" t="s">
        <v>307</v>
      </c>
      <c r="I51" s="751"/>
    </row>
    <row r="52" spans="1:9">
      <c r="A52" s="420"/>
      <c r="B52" s="755" t="s">
        <v>308</v>
      </c>
      <c r="C52" s="755" t="s">
        <v>279</v>
      </c>
      <c r="D52" s="421"/>
      <c r="E52" s="751" t="s">
        <v>309</v>
      </c>
      <c r="F52" s="751" t="s">
        <v>279</v>
      </c>
      <c r="G52" s="421"/>
      <c r="H52" s="751" t="s">
        <v>310</v>
      </c>
      <c r="I52" s="751"/>
    </row>
    <row r="53" spans="1:9">
      <c r="A53" s="420"/>
      <c r="B53" s="755" t="s">
        <v>311</v>
      </c>
      <c r="C53" s="755" t="s">
        <v>279</v>
      </c>
      <c r="D53" s="421"/>
      <c r="E53" s="751" t="s">
        <v>312</v>
      </c>
      <c r="F53" s="751" t="s">
        <v>279</v>
      </c>
      <c r="G53" s="421"/>
      <c r="H53" s="751" t="s">
        <v>313</v>
      </c>
      <c r="I53" s="751"/>
    </row>
    <row r="54" spans="1:9">
      <c r="A54" s="420"/>
      <c r="B54" s="751" t="s">
        <v>314</v>
      </c>
      <c r="C54" s="751" t="s">
        <v>279</v>
      </c>
      <c r="D54" s="421"/>
      <c r="E54" s="751" t="s">
        <v>315</v>
      </c>
      <c r="F54" s="751" t="s">
        <v>279</v>
      </c>
      <c r="G54" s="421"/>
      <c r="H54" s="751" t="s">
        <v>316</v>
      </c>
      <c r="I54" s="751"/>
    </row>
    <row r="55" spans="1:9">
      <c r="A55" s="420"/>
      <c r="B55" s="751" t="s">
        <v>317</v>
      </c>
      <c r="C55" s="751" t="s">
        <v>279</v>
      </c>
      <c r="D55" s="421"/>
      <c r="E55" s="751" t="s">
        <v>318</v>
      </c>
      <c r="F55" s="751" t="s">
        <v>279</v>
      </c>
      <c r="G55" s="421"/>
      <c r="H55" s="751" t="s">
        <v>319</v>
      </c>
      <c r="I55" s="751"/>
    </row>
    <row r="56" spans="1:9">
      <c r="A56" s="420"/>
      <c r="B56" s="751" t="s">
        <v>320</v>
      </c>
      <c r="C56" s="751" t="s">
        <v>279</v>
      </c>
      <c r="D56" s="421"/>
      <c r="E56" s="755" t="s">
        <v>321</v>
      </c>
      <c r="F56" s="755" t="s">
        <v>279</v>
      </c>
      <c r="G56" s="421"/>
      <c r="H56" s="751" t="s">
        <v>322</v>
      </c>
      <c r="I56" s="751"/>
    </row>
    <row r="57" spans="1:9" ht="21" customHeight="1">
      <c r="A57" s="752"/>
      <c r="B57" s="752"/>
      <c r="C57" s="752"/>
      <c r="D57" s="752"/>
      <c r="E57" s="752"/>
      <c r="F57" s="752"/>
      <c r="G57" s="752"/>
      <c r="H57" s="752"/>
      <c r="I57" s="752"/>
    </row>
    <row r="58" spans="1:9" ht="21" customHeight="1">
      <c r="A58" s="752"/>
      <c r="B58" s="752"/>
      <c r="C58" s="752"/>
      <c r="D58" s="752"/>
      <c r="E58" s="752"/>
      <c r="F58" s="752"/>
      <c r="G58" s="752"/>
      <c r="H58" s="752"/>
      <c r="I58" s="752"/>
    </row>
    <row r="59" spans="1:9" ht="42" customHeight="1">
      <c r="A59" s="753" t="s">
        <v>323</v>
      </c>
      <c r="B59" s="753"/>
      <c r="C59" s="753"/>
      <c r="D59" s="753"/>
      <c r="E59" s="753"/>
      <c r="F59" s="753"/>
      <c r="G59" s="753"/>
      <c r="H59" s="753"/>
      <c r="I59" s="753"/>
    </row>
    <row r="60" spans="1:9" ht="15">
      <c r="A60" s="418"/>
      <c r="B60" s="754" t="s">
        <v>132</v>
      </c>
      <c r="C60" s="754"/>
      <c r="D60" s="754"/>
      <c r="E60" s="418"/>
      <c r="F60" s="754" t="s">
        <v>485</v>
      </c>
      <c r="G60" s="754"/>
      <c r="H60" s="754"/>
      <c r="I60" s="754"/>
    </row>
    <row r="61" spans="1:9" ht="15">
      <c r="A61" s="419"/>
      <c r="B61" s="754" t="s">
        <v>324</v>
      </c>
      <c r="C61" s="754" t="s">
        <v>279</v>
      </c>
      <c r="D61" s="754"/>
      <c r="E61" s="419"/>
      <c r="F61" s="754" t="s">
        <v>12</v>
      </c>
      <c r="G61" s="754"/>
      <c r="H61" s="754"/>
      <c r="I61" s="754"/>
    </row>
    <row r="62" spans="1:9" ht="15">
      <c r="A62" s="419"/>
      <c r="B62" s="754" t="s">
        <v>325</v>
      </c>
      <c r="C62" s="754" t="s">
        <v>279</v>
      </c>
      <c r="D62" s="754"/>
      <c r="E62" s="419"/>
      <c r="F62" s="754" t="s">
        <v>0</v>
      </c>
      <c r="G62" s="754"/>
      <c r="H62" s="754"/>
      <c r="I62" s="754"/>
    </row>
    <row r="63" spans="1:9" ht="15">
      <c r="A63" s="419"/>
      <c r="B63" s="754" t="s">
        <v>133</v>
      </c>
      <c r="C63" s="754" t="s">
        <v>279</v>
      </c>
      <c r="D63" s="754"/>
      <c r="E63" s="419"/>
      <c r="F63" s="754" t="s">
        <v>486</v>
      </c>
      <c r="G63" s="754"/>
      <c r="H63" s="754"/>
      <c r="I63" s="754"/>
    </row>
    <row r="64" spans="1:9" ht="15">
      <c r="A64" s="419"/>
      <c r="B64" s="754" t="s">
        <v>326</v>
      </c>
      <c r="C64" s="754" t="s">
        <v>279</v>
      </c>
      <c r="D64" s="754"/>
      <c r="E64" s="419"/>
      <c r="F64" s="754" t="s">
        <v>487</v>
      </c>
      <c r="G64" s="754"/>
      <c r="H64" s="754"/>
      <c r="I64" s="754"/>
    </row>
    <row r="65" spans="1:9" ht="15">
      <c r="A65" s="419"/>
      <c r="B65" s="754" t="s">
        <v>327</v>
      </c>
      <c r="C65" s="754" t="s">
        <v>279</v>
      </c>
      <c r="D65" s="754" t="s">
        <v>328</v>
      </c>
      <c r="E65" s="419"/>
      <c r="F65" s="166" t="s">
        <v>488</v>
      </c>
    </row>
    <row r="66" spans="1:9" ht="15">
      <c r="E66" s="419"/>
      <c r="F66" s="166" t="s">
        <v>489</v>
      </c>
    </row>
    <row r="67" spans="1:9" ht="31.5" customHeight="1">
      <c r="A67" s="762" t="s">
        <v>329</v>
      </c>
      <c r="B67" s="762"/>
      <c r="C67" s="762"/>
      <c r="D67" s="762"/>
      <c r="E67" s="762"/>
      <c r="F67" s="762"/>
      <c r="G67" s="762"/>
      <c r="H67" s="762"/>
      <c r="I67" s="762"/>
    </row>
    <row r="68" spans="1:9">
      <c r="A68" s="763"/>
      <c r="B68" s="763"/>
      <c r="C68" s="763"/>
      <c r="D68" s="763"/>
      <c r="E68" s="763"/>
      <c r="F68" s="763"/>
      <c r="G68" s="763"/>
      <c r="H68" s="763"/>
      <c r="I68" s="763"/>
    </row>
    <row r="69" spans="1:9">
      <c r="A69" s="763"/>
      <c r="B69" s="763"/>
      <c r="C69" s="763"/>
      <c r="D69" s="763"/>
      <c r="E69" s="763"/>
      <c r="F69" s="763"/>
      <c r="G69" s="763"/>
      <c r="H69" s="763"/>
      <c r="I69" s="763"/>
    </row>
    <row r="70" spans="1:9">
      <c r="A70" s="763"/>
      <c r="B70" s="763"/>
      <c r="C70" s="763"/>
      <c r="D70" s="763"/>
      <c r="E70" s="763"/>
      <c r="F70" s="763"/>
      <c r="G70" s="763"/>
      <c r="H70" s="763"/>
      <c r="I70" s="763"/>
    </row>
    <row r="71" spans="1:9">
      <c r="A71" s="763"/>
      <c r="B71" s="763"/>
      <c r="C71" s="763"/>
      <c r="D71" s="763"/>
      <c r="E71" s="763"/>
      <c r="F71" s="763"/>
      <c r="G71" s="763"/>
      <c r="H71" s="763"/>
      <c r="I71" s="763"/>
    </row>
    <row r="72" spans="1:9" ht="47.25" customHeight="1">
      <c r="A72" s="764" t="s">
        <v>330</v>
      </c>
      <c r="B72" s="764"/>
      <c r="C72" s="764"/>
      <c r="D72" s="764"/>
      <c r="E72" s="764"/>
      <c r="F72" s="764"/>
      <c r="G72" s="764"/>
      <c r="H72" s="764"/>
      <c r="I72" s="764"/>
    </row>
    <row r="73" spans="1:9" ht="28.5" customHeight="1">
      <c r="A73" s="759" t="s">
        <v>331</v>
      </c>
      <c r="B73" s="759"/>
      <c r="C73" s="759"/>
      <c r="D73" s="759"/>
      <c r="E73" s="759"/>
      <c r="F73" s="759"/>
      <c r="G73" s="759"/>
      <c r="H73" s="759"/>
      <c r="I73" s="759"/>
    </row>
    <row r="74" spans="1:9" ht="27.75" customHeight="1">
      <c r="A74" s="425" t="s">
        <v>490</v>
      </c>
      <c r="B74" s="423"/>
      <c r="C74" s="424" t="s">
        <v>334</v>
      </c>
      <c r="D74" s="739"/>
      <c r="E74" s="739"/>
      <c r="F74" s="735" t="s">
        <v>491</v>
      </c>
      <c r="G74" s="735"/>
      <c r="H74" s="736"/>
      <c r="I74" s="736"/>
    </row>
    <row r="75" spans="1:9" s="174" customFormat="1" ht="12.75" customHeight="1">
      <c r="B75" s="422" t="s">
        <v>332</v>
      </c>
      <c r="C75" s="173" t="s">
        <v>333</v>
      </c>
      <c r="D75" s="760" t="s">
        <v>332</v>
      </c>
      <c r="E75" s="760"/>
      <c r="H75" s="761" t="s">
        <v>332</v>
      </c>
      <c r="I75" s="761"/>
    </row>
    <row r="76" spans="1:9" ht="45" customHeight="1">
      <c r="A76" s="426"/>
      <c r="B76" s="737" t="s">
        <v>492</v>
      </c>
      <c r="C76" s="737"/>
      <c r="D76" s="737"/>
      <c r="E76" s="737"/>
      <c r="F76" s="737"/>
      <c r="G76" s="737"/>
      <c r="H76" s="737"/>
      <c r="I76" s="427"/>
    </row>
    <row r="78" spans="1:9">
      <c r="A78" s="756" t="s">
        <v>493</v>
      </c>
      <c r="B78" s="756"/>
      <c r="C78" s="756"/>
      <c r="D78" s="756"/>
      <c r="E78" s="756"/>
      <c r="F78" s="756"/>
      <c r="G78" s="756"/>
      <c r="H78" s="756"/>
      <c r="I78" s="756"/>
    </row>
    <row r="79" spans="1:9">
      <c r="A79" s="756"/>
      <c r="B79" s="756"/>
      <c r="C79" s="756"/>
      <c r="D79" s="756"/>
      <c r="E79" s="756"/>
      <c r="F79" s="756"/>
      <c r="G79" s="756"/>
      <c r="H79" s="756"/>
      <c r="I79" s="756"/>
    </row>
    <row r="80" spans="1:9" ht="21.75" customHeight="1">
      <c r="A80" s="757" t="s">
        <v>335</v>
      </c>
      <c r="B80" s="757"/>
      <c r="C80" s="757"/>
      <c r="D80" s="757"/>
      <c r="E80" s="757"/>
      <c r="F80" s="757"/>
      <c r="G80" s="757"/>
      <c r="H80" s="757"/>
      <c r="I80" s="757"/>
    </row>
    <row r="81" spans="1:1">
      <c r="A81" s="175"/>
    </row>
  </sheetData>
  <sheetProtection algorithmName="SHA-512" hashValue="YlQyYslTTYZWGs9vEtIbXraYm579iBMkGcIE8QtujVcS28fFceObWx1M3UB3qmJ+9bl9koUX7qleUSZhMYRPjQ==" saltValue="a0g0pjvouzAIeIBzpBJA7Q==" spinCount="100000" sheet="1" objects="1" scenarios="1"/>
  <mergeCells count="107">
    <mergeCell ref="A78:I79"/>
    <mergeCell ref="A80:I80"/>
    <mergeCell ref="C1:I1"/>
    <mergeCell ref="A73:I73"/>
    <mergeCell ref="D75:E75"/>
    <mergeCell ref="D74:E74"/>
    <mergeCell ref="H75:I75"/>
    <mergeCell ref="A67:I67"/>
    <mergeCell ref="A68:I68"/>
    <mergeCell ref="A69:I69"/>
    <mergeCell ref="A70:I70"/>
    <mergeCell ref="A71:I71"/>
    <mergeCell ref="A72:I72"/>
    <mergeCell ref="B61:D61"/>
    <mergeCell ref="B62:D62"/>
    <mergeCell ref="B63:D63"/>
    <mergeCell ref="B64:D64"/>
    <mergeCell ref="B65:D65"/>
    <mergeCell ref="F61:I61"/>
    <mergeCell ref="F62:I62"/>
    <mergeCell ref="F63:I63"/>
    <mergeCell ref="F64:I64"/>
    <mergeCell ref="H56:I56"/>
    <mergeCell ref="A57:I57"/>
    <mergeCell ref="A59:I59"/>
    <mergeCell ref="B60:D60"/>
    <mergeCell ref="F60:I60"/>
    <mergeCell ref="E54:F54"/>
    <mergeCell ref="E55:F55"/>
    <mergeCell ref="E56:F56"/>
    <mergeCell ref="B56:C56"/>
    <mergeCell ref="H52:I52"/>
    <mergeCell ref="H53:I53"/>
    <mergeCell ref="H55:I55"/>
    <mergeCell ref="H54:I54"/>
    <mergeCell ref="B52:C52"/>
    <mergeCell ref="B53:C53"/>
    <mergeCell ref="B54:C54"/>
    <mergeCell ref="B55:C55"/>
    <mergeCell ref="E52:F52"/>
    <mergeCell ref="E53:F53"/>
    <mergeCell ref="A45:I45"/>
    <mergeCell ref="A46:I46"/>
    <mergeCell ref="A47:I47"/>
    <mergeCell ref="B49:C49"/>
    <mergeCell ref="B50:C50"/>
    <mergeCell ref="B51:C51"/>
    <mergeCell ref="A58:I58"/>
    <mergeCell ref="A38:I38"/>
    <mergeCell ref="A39:I39"/>
    <mergeCell ref="A40:I40"/>
    <mergeCell ref="A42:I42"/>
    <mergeCell ref="A43:I43"/>
    <mergeCell ref="A44:I44"/>
    <mergeCell ref="H49:I49"/>
    <mergeCell ref="H50:I50"/>
    <mergeCell ref="H51:I51"/>
    <mergeCell ref="E49:F49"/>
    <mergeCell ref="E50:F50"/>
    <mergeCell ref="E51:F51"/>
    <mergeCell ref="A34:I34"/>
    <mergeCell ref="A35:I35"/>
    <mergeCell ref="A36:I36"/>
    <mergeCell ref="A37:I37"/>
    <mergeCell ref="B31:E31"/>
    <mergeCell ref="G31:I31"/>
    <mergeCell ref="B32:E32"/>
    <mergeCell ref="G32:I32"/>
    <mergeCell ref="B33:E33"/>
    <mergeCell ref="G33:I33"/>
    <mergeCell ref="B8:H8"/>
    <mergeCell ref="C10:D10"/>
    <mergeCell ref="F10:H10"/>
    <mergeCell ref="B30:E30"/>
    <mergeCell ref="G30:I30"/>
    <mergeCell ref="B26:E26"/>
    <mergeCell ref="G26:I26"/>
    <mergeCell ref="B28:E28"/>
    <mergeCell ref="G28:I28"/>
    <mergeCell ref="B29:E29"/>
    <mergeCell ref="G29:I29"/>
    <mergeCell ref="B27:E27"/>
    <mergeCell ref="G27:I27"/>
    <mergeCell ref="F74:G74"/>
    <mergeCell ref="H74:I74"/>
    <mergeCell ref="B76:H76"/>
    <mergeCell ref="A2:H2"/>
    <mergeCell ref="G16:I16"/>
    <mergeCell ref="B23:E23"/>
    <mergeCell ref="G23:I23"/>
    <mergeCell ref="B25:E25"/>
    <mergeCell ref="G25:I25"/>
    <mergeCell ref="B22:E22"/>
    <mergeCell ref="G22:I22"/>
    <mergeCell ref="B24:E24"/>
    <mergeCell ref="G24:I24"/>
    <mergeCell ref="B11:H11"/>
    <mergeCell ref="E12:H12"/>
    <mergeCell ref="C18:I18"/>
    <mergeCell ref="A19:I19"/>
    <mergeCell ref="A20:I20"/>
    <mergeCell ref="A18:B18"/>
    <mergeCell ref="B16:D16"/>
    <mergeCell ref="E16:F16"/>
    <mergeCell ref="B12:C12"/>
    <mergeCell ref="F4:H4"/>
    <mergeCell ref="B6:H6"/>
  </mergeCells>
  <pageMargins left="1.2" right="0.45" top="0.59" bottom="0.8" header="0.3" footer="0.5"/>
  <pageSetup scale="85" fitToHeight="0" orientation="portrait" r:id="rId1"/>
  <headerFooter>
    <oddFooter>&amp;LAWFC-UMW Workbook R-2019&amp;C
&amp;A&amp;R Page 18-1</oddFooter>
  </headerFooter>
  <rowBreaks count="1" manualBreakCount="1">
    <brk id="47"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77"/>
  <sheetViews>
    <sheetView workbookViewId="0">
      <selection activeCell="D3" sqref="D3"/>
    </sheetView>
  </sheetViews>
  <sheetFormatPr defaultRowHeight="14.25"/>
  <cols>
    <col min="1" max="1" width="9.140625" style="237"/>
    <col min="2" max="2" width="62.85546875" style="237" customWidth="1"/>
    <col min="3" max="3" width="2.7109375" style="235" customWidth="1"/>
    <col min="4" max="4" width="14.85546875" style="235" customWidth="1"/>
    <col min="5" max="16384" width="9.140625" style="235"/>
  </cols>
  <sheetData>
    <row r="1" spans="1:4" ht="15.75">
      <c r="A1" s="766" t="s">
        <v>382</v>
      </c>
      <c r="B1" s="766"/>
      <c r="C1" s="766"/>
      <c r="D1" s="766"/>
    </row>
    <row r="2" spans="1:4" ht="15.75">
      <c r="A2" s="766" t="s">
        <v>278</v>
      </c>
      <c r="B2" s="766"/>
      <c r="C2" s="766"/>
      <c r="D2" s="766"/>
    </row>
    <row r="3" spans="1:4" ht="17.25" customHeight="1">
      <c r="A3" s="236" t="s">
        <v>383</v>
      </c>
    </row>
    <row r="4" spans="1:4" ht="18.75" customHeight="1">
      <c r="A4" s="238" t="s">
        <v>384</v>
      </c>
    </row>
    <row r="5" spans="1:4" ht="15">
      <c r="B5" s="239" t="s">
        <v>385</v>
      </c>
    </row>
    <row r="6" spans="1:4" ht="15">
      <c r="B6" s="239" t="s">
        <v>386</v>
      </c>
    </row>
    <row r="7" spans="1:4" ht="15">
      <c r="B7" s="239" t="s">
        <v>387</v>
      </c>
    </row>
    <row r="8" spans="1:4" ht="6" customHeight="1"/>
    <row r="9" spans="1:4">
      <c r="A9" s="240" t="s">
        <v>388</v>
      </c>
    </row>
    <row r="10" spans="1:4">
      <c r="A10" s="241" t="s">
        <v>389</v>
      </c>
    </row>
    <row r="11" spans="1:4" ht="15">
      <c r="A11" s="242" t="s">
        <v>390</v>
      </c>
    </row>
    <row r="12" spans="1:4" ht="15">
      <c r="A12" s="242" t="s">
        <v>391</v>
      </c>
    </row>
    <row r="13" spans="1:4" ht="6.75" customHeight="1">
      <c r="A13" s="242"/>
    </row>
    <row r="14" spans="1:4">
      <c r="A14" s="240" t="s">
        <v>392</v>
      </c>
    </row>
    <row r="15" spans="1:4" ht="45" customHeight="1">
      <c r="A15" s="243" t="s">
        <v>393</v>
      </c>
      <c r="B15" s="767" t="s">
        <v>394</v>
      </c>
      <c r="C15" s="767"/>
      <c r="D15" s="767"/>
    </row>
    <row r="16" spans="1:4" ht="27" customHeight="1">
      <c r="A16" s="243" t="s">
        <v>395</v>
      </c>
      <c r="B16" s="767" t="s">
        <v>396</v>
      </c>
      <c r="C16" s="767"/>
      <c r="D16" s="767"/>
    </row>
    <row r="17" spans="1:4" ht="30" customHeight="1">
      <c r="A17" s="243" t="s">
        <v>397</v>
      </c>
      <c r="B17" s="767" t="s">
        <v>398</v>
      </c>
      <c r="C17" s="767"/>
      <c r="D17" s="767"/>
    </row>
    <row r="18" spans="1:4" ht="18" customHeight="1">
      <c r="A18" s="243" t="s">
        <v>399</v>
      </c>
      <c r="B18" s="767" t="s">
        <v>400</v>
      </c>
      <c r="C18" s="767"/>
      <c r="D18" s="767"/>
    </row>
    <row r="19" spans="1:4" ht="17.25" customHeight="1">
      <c r="A19" s="243" t="s">
        <v>401</v>
      </c>
      <c r="B19" s="768" t="s">
        <v>402</v>
      </c>
      <c r="C19" s="768"/>
      <c r="D19" s="768"/>
    </row>
    <row r="20" spans="1:4" ht="32.25" customHeight="1">
      <c r="A20" s="243" t="s">
        <v>403</v>
      </c>
      <c r="B20" s="769" t="s">
        <v>404</v>
      </c>
      <c r="C20" s="769"/>
      <c r="D20" s="769"/>
    </row>
    <row r="21" spans="1:4" ht="3.75" customHeight="1">
      <c r="A21" s="244"/>
    </row>
    <row r="22" spans="1:4" ht="15">
      <c r="A22" s="765"/>
      <c r="B22" s="765"/>
      <c r="C22" s="765"/>
      <c r="D22" s="765"/>
    </row>
    <row r="23" spans="1:4" s="247" customFormat="1" ht="12.75">
      <c r="A23" s="245"/>
      <c r="B23" s="246" t="s">
        <v>405</v>
      </c>
    </row>
    <row r="24" spans="1:4" ht="15">
      <c r="A24" s="765"/>
      <c r="B24" s="765"/>
      <c r="C24" s="765"/>
      <c r="D24" s="765"/>
    </row>
    <row r="25" spans="1:4" s="247" customFormat="1" ht="12.75">
      <c r="A25" s="245"/>
      <c r="B25" s="246" t="s">
        <v>406</v>
      </c>
    </row>
    <row r="26" spans="1:4" ht="15">
      <c r="A26" s="765"/>
      <c r="B26" s="765"/>
      <c r="C26" s="765"/>
      <c r="D26" s="765"/>
    </row>
    <row r="27" spans="1:4" s="247" customFormat="1" ht="12.75">
      <c r="A27" s="245"/>
      <c r="B27" s="246" t="s">
        <v>407</v>
      </c>
    </row>
    <row r="28" spans="1:4" ht="15">
      <c r="A28" s="765"/>
      <c r="B28" s="765"/>
      <c r="C28" s="765"/>
      <c r="D28" s="765"/>
    </row>
    <row r="29" spans="1:4" s="247" customFormat="1" ht="12.75">
      <c r="A29" s="245"/>
      <c r="B29" s="246" t="s">
        <v>408</v>
      </c>
    </row>
    <row r="30" spans="1:4" ht="15">
      <c r="A30" s="765"/>
      <c r="B30" s="765"/>
      <c r="C30" s="765"/>
      <c r="D30" s="765"/>
    </row>
    <row r="31" spans="1:4" s="247" customFormat="1" ht="12.75">
      <c r="A31" s="245"/>
      <c r="B31" s="246" t="s">
        <v>409</v>
      </c>
    </row>
    <row r="32" spans="1:4" ht="15">
      <c r="A32" s="765"/>
      <c r="B32" s="765"/>
      <c r="C32" s="765"/>
      <c r="D32" s="765"/>
    </row>
    <row r="33" spans="1:4" s="247" customFormat="1" ht="12.75">
      <c r="A33" s="245"/>
      <c r="B33" s="246" t="s">
        <v>410</v>
      </c>
    </row>
    <row r="34" spans="1:4" ht="6.75" customHeight="1">
      <c r="A34" s="248"/>
      <c r="B34" s="249"/>
    </row>
    <row r="35" spans="1:4" ht="15" customHeight="1">
      <c r="A35" s="770" t="s">
        <v>411</v>
      </c>
      <c r="B35" s="250" t="s">
        <v>412</v>
      </c>
    </row>
    <row r="36" spans="1:4" ht="15" customHeight="1">
      <c r="A36" s="771"/>
      <c r="B36" s="250" t="s">
        <v>413</v>
      </c>
    </row>
    <row r="37" spans="1:4" ht="15" customHeight="1">
      <c r="A37" s="771"/>
      <c r="B37" s="250" t="s">
        <v>414</v>
      </c>
    </row>
    <row r="38" spans="1:4" ht="15" customHeight="1">
      <c r="A38" s="771"/>
      <c r="B38" s="250" t="s">
        <v>415</v>
      </c>
    </row>
    <row r="39" spans="1:4" ht="15" customHeight="1">
      <c r="A39" s="771"/>
      <c r="B39" s="250" t="s">
        <v>416</v>
      </c>
    </row>
    <row r="40" spans="1:4" ht="15" customHeight="1">
      <c r="A40" s="771"/>
      <c r="B40" s="250" t="s">
        <v>417</v>
      </c>
    </row>
    <row r="41" spans="1:4" ht="15" customHeight="1">
      <c r="A41" s="771"/>
      <c r="B41" s="250" t="s">
        <v>418</v>
      </c>
    </row>
    <row r="42" spans="1:4" ht="22.5" customHeight="1">
      <c r="A42" s="772" t="s">
        <v>419</v>
      </c>
      <c r="B42" s="772"/>
      <c r="C42" s="772"/>
      <c r="D42" s="772"/>
    </row>
    <row r="43" spans="1:4" s="247" customFormat="1" ht="15" customHeight="1">
      <c r="A43" s="773" t="s">
        <v>420</v>
      </c>
      <c r="B43" s="773"/>
      <c r="C43" s="773"/>
      <c r="D43" s="773"/>
    </row>
    <row r="44" spans="1:4" ht="15.75">
      <c r="A44" s="766" t="s">
        <v>382</v>
      </c>
      <c r="B44" s="766"/>
      <c r="C44" s="766"/>
      <c r="D44" s="766"/>
    </row>
    <row r="45" spans="1:4" ht="15.75">
      <c r="A45" s="766" t="s">
        <v>278</v>
      </c>
      <c r="B45" s="766"/>
      <c r="C45" s="766"/>
      <c r="D45" s="766"/>
    </row>
    <row r="46" spans="1:4" ht="15.75">
      <c r="A46" s="251"/>
      <c r="B46" s="251"/>
      <c r="C46" s="251"/>
      <c r="D46" s="251"/>
    </row>
    <row r="47" spans="1:4" ht="29.25" customHeight="1">
      <c r="A47" s="252">
        <v>1</v>
      </c>
      <c r="B47" s="767" t="s">
        <v>421</v>
      </c>
      <c r="C47" s="767"/>
      <c r="D47" s="767"/>
    </row>
    <row r="48" spans="1:4" ht="18" customHeight="1">
      <c r="A48" s="252"/>
      <c r="B48" s="774"/>
      <c r="C48" s="774"/>
      <c r="D48" s="774"/>
    </row>
    <row r="49" spans="1:4" ht="18" customHeight="1">
      <c r="A49" s="252"/>
      <c r="B49" s="774"/>
      <c r="C49" s="774"/>
      <c r="D49" s="774"/>
    </row>
    <row r="50" spans="1:4" ht="18" customHeight="1">
      <c r="A50" s="252"/>
      <c r="B50" s="774"/>
      <c r="C50" s="774"/>
      <c r="D50" s="774"/>
    </row>
    <row r="51" spans="1:4" ht="15">
      <c r="A51" s="252">
        <v>2</v>
      </c>
      <c r="B51" s="767" t="s">
        <v>422</v>
      </c>
      <c r="C51" s="767"/>
      <c r="D51" s="767"/>
    </row>
    <row r="52" spans="1:4" ht="23.25" customHeight="1">
      <c r="A52" s="252"/>
      <c r="B52" s="774"/>
      <c r="C52" s="774"/>
      <c r="D52" s="774"/>
    </row>
    <row r="53" spans="1:4" ht="14.25" customHeight="1">
      <c r="A53" s="252"/>
      <c r="B53" s="774"/>
      <c r="C53" s="774"/>
      <c r="D53" s="774"/>
    </row>
    <row r="54" spans="1:4" ht="23.25" customHeight="1">
      <c r="A54" s="252"/>
      <c r="B54" s="774"/>
      <c r="C54" s="774"/>
      <c r="D54" s="774"/>
    </row>
    <row r="55" spans="1:4" ht="23.25" customHeight="1">
      <c r="A55" s="252"/>
      <c r="B55" s="774"/>
      <c r="C55" s="774"/>
      <c r="D55" s="774"/>
    </row>
    <row r="56" spans="1:4" ht="15">
      <c r="A56" s="252">
        <v>3</v>
      </c>
      <c r="B56" s="767" t="s">
        <v>423</v>
      </c>
      <c r="C56" s="767"/>
      <c r="D56" s="767"/>
    </row>
    <row r="57" spans="1:4" ht="24.75" customHeight="1">
      <c r="A57" s="252"/>
      <c r="B57" s="774"/>
      <c r="C57" s="774"/>
      <c r="D57" s="774"/>
    </row>
    <row r="58" spans="1:4" ht="13.5" customHeight="1">
      <c r="A58" s="252"/>
      <c r="B58" s="774"/>
      <c r="C58" s="774"/>
      <c r="D58" s="774"/>
    </row>
    <row r="59" spans="1:4" ht="24.75" customHeight="1">
      <c r="A59" s="252"/>
      <c r="B59" s="774"/>
      <c r="C59" s="774"/>
      <c r="D59" s="774"/>
    </row>
    <row r="60" spans="1:4" ht="24.75" customHeight="1">
      <c r="A60" s="252"/>
      <c r="B60" s="774"/>
      <c r="C60" s="774"/>
      <c r="D60" s="774"/>
    </row>
    <row r="61" spans="1:4" ht="30.75" customHeight="1">
      <c r="A61" s="252">
        <v>4</v>
      </c>
      <c r="B61" s="767" t="s">
        <v>424</v>
      </c>
      <c r="C61" s="767"/>
      <c r="D61" s="767"/>
    </row>
    <row r="62" spans="1:4" ht="25.5" customHeight="1">
      <c r="A62" s="252"/>
      <c r="B62" s="774"/>
      <c r="C62" s="774"/>
      <c r="D62" s="774"/>
    </row>
    <row r="63" spans="1:4" ht="25.5" customHeight="1">
      <c r="A63" s="252"/>
      <c r="B63" s="774"/>
      <c r="C63" s="774"/>
      <c r="D63" s="774"/>
    </row>
    <row r="64" spans="1:4" ht="25.5" customHeight="1">
      <c r="A64" s="252"/>
      <c r="B64" s="774"/>
      <c r="C64" s="774"/>
      <c r="D64" s="774"/>
    </row>
    <row r="65" spans="1:4" ht="30" customHeight="1">
      <c r="A65" s="252">
        <v>5</v>
      </c>
      <c r="B65" s="767" t="s">
        <v>425</v>
      </c>
      <c r="C65" s="767"/>
      <c r="D65" s="767"/>
    </row>
    <row r="66" spans="1:4" ht="22.5" customHeight="1">
      <c r="A66" s="252"/>
      <c r="B66" s="778"/>
      <c r="C66" s="778"/>
      <c r="D66" s="778"/>
    </row>
    <row r="67" spans="1:4" ht="22.5" customHeight="1">
      <c r="A67" s="252"/>
      <c r="B67" s="778"/>
      <c r="C67" s="778"/>
      <c r="D67" s="778"/>
    </row>
    <row r="68" spans="1:4" ht="11.25" customHeight="1">
      <c r="A68" s="252"/>
      <c r="B68" s="778"/>
      <c r="C68" s="778"/>
      <c r="D68" s="778"/>
    </row>
    <row r="69" spans="1:4" ht="22.5" customHeight="1">
      <c r="A69" s="252"/>
      <c r="B69" s="778"/>
      <c r="C69" s="778"/>
      <c r="D69" s="778"/>
    </row>
    <row r="70" spans="1:4" ht="22.5" customHeight="1">
      <c r="A70" s="240"/>
      <c r="B70" s="778"/>
      <c r="C70" s="778"/>
      <c r="D70" s="778"/>
    </row>
    <row r="71" spans="1:4" ht="15" customHeight="1">
      <c r="A71" s="767" t="s">
        <v>426</v>
      </c>
      <c r="B71" s="767"/>
      <c r="C71" s="767"/>
      <c r="D71" s="767"/>
    </row>
    <row r="72" spans="1:4" ht="24.75" customHeight="1">
      <c r="A72" s="767"/>
      <c r="B72" s="767"/>
      <c r="C72" s="767"/>
      <c r="D72" s="767"/>
    </row>
    <row r="73" spans="1:4" ht="29.25" customHeight="1">
      <c r="A73" s="775"/>
      <c r="B73" s="775"/>
      <c r="D73" s="428"/>
    </row>
    <row r="74" spans="1:4">
      <c r="A74" s="776" t="s">
        <v>427</v>
      </c>
      <c r="B74" s="776"/>
      <c r="D74" s="235" t="s">
        <v>134</v>
      </c>
    </row>
    <row r="75" spans="1:4">
      <c r="A75" s="777">
        <f>A22</f>
        <v>0</v>
      </c>
      <c r="B75" s="777"/>
      <c r="C75" s="777"/>
      <c r="D75" s="777"/>
    </row>
    <row r="76" spans="1:4" ht="27.75" customHeight="1">
      <c r="A76" s="253"/>
      <c r="B76" s="253"/>
      <c r="C76" s="253"/>
      <c r="D76" s="253"/>
    </row>
    <row r="77" spans="1:4">
      <c r="A77" s="773" t="s">
        <v>428</v>
      </c>
      <c r="B77" s="773"/>
      <c r="C77" s="773"/>
      <c r="D77" s="773"/>
    </row>
  </sheetData>
  <sheetProtection algorithmName="SHA-512" hashValue="/pu48tBTuYLr8Pyh7LX1PnZ87aJZ0xgz3MGJjHjwcQTZIAwLpZjWhiscjq42C1vsTRcU7JbPbX46Lb2PlfazQA==" saltValue="MEBlJtbE8PwOgmClIpX2kg==" spinCount="100000" sheet="1" objects="1" scenarios="1"/>
  <mergeCells count="34">
    <mergeCell ref="A73:B73"/>
    <mergeCell ref="A74:B74"/>
    <mergeCell ref="A75:D75"/>
    <mergeCell ref="A77:D77"/>
    <mergeCell ref="B57:D60"/>
    <mergeCell ref="B61:D61"/>
    <mergeCell ref="B62:D64"/>
    <mergeCell ref="B65:D65"/>
    <mergeCell ref="B66:D70"/>
    <mergeCell ref="A71:D72"/>
    <mergeCell ref="B56:D56"/>
    <mergeCell ref="A30:D30"/>
    <mergeCell ref="A32:D32"/>
    <mergeCell ref="A35:A41"/>
    <mergeCell ref="A42:D42"/>
    <mergeCell ref="A43:D43"/>
    <mergeCell ref="A44:D44"/>
    <mergeCell ref="A45:D45"/>
    <mergeCell ref="B47:D47"/>
    <mergeCell ref="B48:D50"/>
    <mergeCell ref="B51:D51"/>
    <mergeCell ref="B52:D55"/>
    <mergeCell ref="A28:D28"/>
    <mergeCell ref="A1:D1"/>
    <mergeCell ref="A2:D2"/>
    <mergeCell ref="B15:D15"/>
    <mergeCell ref="B16:D16"/>
    <mergeCell ref="B17:D17"/>
    <mergeCell ref="B18:D18"/>
    <mergeCell ref="B19:D19"/>
    <mergeCell ref="B20:D20"/>
    <mergeCell ref="A22:D22"/>
    <mergeCell ref="A24:D24"/>
    <mergeCell ref="A26:D26"/>
  </mergeCells>
  <pageMargins left="1.2" right="0.45" top="0.59" bottom="0.8" header="0.3" footer="0.5"/>
  <pageSetup scale="97" fitToHeight="0" orientation="portrait" r:id="rId1"/>
  <headerFooter>
    <oddFooter>&amp;LAWFC-UMW Workbook R-2019&amp;C
&amp;A&amp;R Page 18-1</oddFooter>
  </headerFooter>
  <rowBreaks count="1" manualBreakCount="1">
    <brk id="4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8"/>
  <sheetViews>
    <sheetView workbookViewId="0">
      <selection activeCell="D3" sqref="D3"/>
    </sheetView>
  </sheetViews>
  <sheetFormatPr defaultRowHeight="12.75"/>
  <cols>
    <col min="1" max="1" width="10.42578125" style="22" customWidth="1"/>
    <col min="2" max="2" width="23.85546875" style="22" customWidth="1"/>
    <col min="3" max="3" width="25.5703125" style="22" customWidth="1"/>
    <col min="4" max="4" width="30.28515625" style="22" customWidth="1"/>
    <col min="5" max="16384" width="9.140625" style="22"/>
  </cols>
  <sheetData>
    <row r="1" spans="1:6" ht="15" customHeight="1" thickBot="1">
      <c r="A1" s="461" t="s">
        <v>42</v>
      </c>
      <c r="B1" s="462"/>
      <c r="C1" s="462"/>
      <c r="D1" s="463"/>
    </row>
    <row r="2" spans="1:6" ht="27.75" customHeight="1" thickBot="1">
      <c r="A2" s="464" t="s">
        <v>41</v>
      </c>
      <c r="B2" s="465"/>
      <c r="C2" s="465"/>
      <c r="D2" s="466"/>
    </row>
    <row r="3" spans="1:6" ht="48.75" customHeight="1">
      <c r="A3" s="467" t="s">
        <v>337</v>
      </c>
      <c r="B3" s="468"/>
      <c r="C3" s="468"/>
      <c r="D3" s="469"/>
    </row>
    <row r="4" spans="1:6" ht="15" customHeight="1" thickBot="1">
      <c r="A4" s="470" t="s">
        <v>40</v>
      </c>
      <c r="B4" s="471"/>
      <c r="C4" s="471"/>
      <c r="D4" s="472"/>
    </row>
    <row r="5" spans="1:6" ht="13.5" thickBot="1">
      <c r="A5" s="42" t="s">
        <v>21</v>
      </c>
      <c r="B5" s="473" t="s">
        <v>251</v>
      </c>
      <c r="C5" s="473"/>
      <c r="D5" s="474"/>
    </row>
    <row r="6" spans="1:6" ht="21" thickBot="1">
      <c r="A6" s="185"/>
      <c r="B6" s="458"/>
      <c r="C6" s="459"/>
      <c r="D6" s="460"/>
    </row>
    <row r="7" spans="1:6" ht="4.9000000000000004" customHeight="1" thickBot="1">
      <c r="A7" s="41"/>
      <c r="B7" s="40"/>
      <c r="C7" s="40"/>
      <c r="D7" s="39"/>
    </row>
    <row r="8" spans="1:6" ht="18.75" thickBot="1">
      <c r="A8" s="38"/>
      <c r="B8" s="37" t="s">
        <v>39</v>
      </c>
      <c r="C8" s="37" t="s">
        <v>38</v>
      </c>
      <c r="D8" s="28" t="s">
        <v>37</v>
      </c>
    </row>
    <row r="9" spans="1:6" s="35" customFormat="1" ht="18.600000000000001" customHeight="1">
      <c r="A9" s="27" t="s">
        <v>29</v>
      </c>
      <c r="B9" s="343"/>
      <c r="C9" s="344"/>
      <c r="D9" s="345"/>
      <c r="E9" s="36"/>
      <c r="F9" s="22"/>
    </row>
    <row r="10" spans="1:6" s="35" customFormat="1" ht="18.600000000000001" customHeight="1">
      <c r="A10" s="26" t="s">
        <v>28</v>
      </c>
      <c r="B10" s="346"/>
      <c r="C10" s="347"/>
      <c r="D10" s="348"/>
      <c r="E10" s="36"/>
    </row>
    <row r="11" spans="1:6" s="35" customFormat="1" ht="18.600000000000001" customHeight="1">
      <c r="A11" s="26" t="s">
        <v>27</v>
      </c>
      <c r="B11" s="349"/>
      <c r="C11" s="349"/>
      <c r="D11" s="350"/>
      <c r="E11" s="36"/>
    </row>
    <row r="12" spans="1:6" s="35" customFormat="1" ht="18.600000000000001" customHeight="1">
      <c r="A12" s="26" t="s">
        <v>26</v>
      </c>
      <c r="B12" s="347"/>
      <c r="C12" s="347"/>
      <c r="D12" s="348"/>
      <c r="E12" s="36"/>
    </row>
    <row r="13" spans="1:6" s="35" customFormat="1" ht="18.600000000000001" customHeight="1" thickBot="1">
      <c r="A13" s="26" t="s">
        <v>25</v>
      </c>
      <c r="B13" s="351"/>
      <c r="C13" s="349"/>
      <c r="D13" s="352"/>
      <c r="E13" s="36"/>
    </row>
    <row r="14" spans="1:6" ht="13.5" thickBot="1">
      <c r="A14" s="31"/>
      <c r="B14" s="33" t="s">
        <v>36</v>
      </c>
      <c r="C14" s="33" t="s">
        <v>35</v>
      </c>
      <c r="D14" s="32" t="s">
        <v>34</v>
      </c>
    </row>
    <row r="15" spans="1:6" ht="18.600000000000001" customHeight="1">
      <c r="A15" s="27" t="s">
        <v>29</v>
      </c>
      <c r="B15" s="343"/>
      <c r="C15" s="344"/>
      <c r="D15" s="345"/>
    </row>
    <row r="16" spans="1:6" ht="18.600000000000001" customHeight="1">
      <c r="A16" s="26" t="s">
        <v>28</v>
      </c>
      <c r="B16" s="346"/>
      <c r="C16" s="347"/>
      <c r="D16" s="348"/>
    </row>
    <row r="17" spans="1:4" ht="18.600000000000001" customHeight="1">
      <c r="A17" s="26" t="s">
        <v>27</v>
      </c>
      <c r="B17" s="349"/>
      <c r="C17" s="349"/>
      <c r="D17" s="350"/>
    </row>
    <row r="18" spans="1:4" ht="18.600000000000001" customHeight="1">
      <c r="A18" s="26" t="s">
        <v>26</v>
      </c>
      <c r="B18" s="347"/>
      <c r="C18" s="347"/>
      <c r="D18" s="348"/>
    </row>
    <row r="19" spans="1:4" ht="18.600000000000001" customHeight="1" thickBot="1">
      <c r="A19" s="26" t="s">
        <v>25</v>
      </c>
      <c r="B19" s="351"/>
      <c r="C19" s="349"/>
      <c r="D19" s="352"/>
    </row>
    <row r="20" spans="1:4" ht="13.5" thickBot="1">
      <c r="A20" s="31"/>
      <c r="B20" s="34" t="s">
        <v>33</v>
      </c>
      <c r="C20" s="33" t="s">
        <v>20</v>
      </c>
      <c r="D20" s="32" t="s">
        <v>32</v>
      </c>
    </row>
    <row r="21" spans="1:4" ht="18.600000000000001" customHeight="1">
      <c r="A21" s="27" t="s">
        <v>29</v>
      </c>
      <c r="B21" s="343"/>
      <c r="C21" s="344"/>
      <c r="D21" s="345"/>
    </row>
    <row r="22" spans="1:4" ht="18.600000000000001" customHeight="1">
      <c r="A22" s="26" t="s">
        <v>28</v>
      </c>
      <c r="B22" s="346"/>
      <c r="C22" s="347"/>
      <c r="D22" s="348"/>
    </row>
    <row r="23" spans="1:4" ht="18.600000000000001" customHeight="1">
      <c r="A23" s="26" t="s">
        <v>27</v>
      </c>
      <c r="B23" s="349"/>
      <c r="C23" s="349"/>
      <c r="D23" s="350"/>
    </row>
    <row r="24" spans="1:4" ht="18.600000000000001" customHeight="1">
      <c r="A24" s="26" t="s">
        <v>26</v>
      </c>
      <c r="B24" s="347"/>
      <c r="C24" s="347"/>
      <c r="D24" s="348"/>
    </row>
    <row r="25" spans="1:4" ht="18.600000000000001" customHeight="1" thickBot="1">
      <c r="A25" s="26" t="s">
        <v>25</v>
      </c>
      <c r="B25" s="351"/>
      <c r="C25" s="349"/>
      <c r="D25" s="353"/>
    </row>
    <row r="26" spans="1:4" ht="18.75" thickBot="1">
      <c r="A26" s="31"/>
      <c r="B26" s="30" t="s">
        <v>31</v>
      </c>
      <c r="C26" s="29" t="s">
        <v>214</v>
      </c>
      <c r="D26" s="28" t="s">
        <v>252</v>
      </c>
    </row>
    <row r="27" spans="1:4" ht="18.600000000000001" customHeight="1">
      <c r="A27" s="27" t="s">
        <v>29</v>
      </c>
      <c r="B27" s="354"/>
      <c r="C27" s="355"/>
      <c r="D27" s="345"/>
    </row>
    <row r="28" spans="1:4" ht="18.600000000000001" customHeight="1">
      <c r="A28" s="26" t="s">
        <v>28</v>
      </c>
      <c r="B28" s="356"/>
      <c r="C28" s="357"/>
      <c r="D28" s="348"/>
    </row>
    <row r="29" spans="1:4" ht="18.600000000000001" customHeight="1">
      <c r="A29" s="26" t="s">
        <v>27</v>
      </c>
      <c r="B29" s="358"/>
      <c r="C29" s="359"/>
      <c r="D29" s="350"/>
    </row>
    <row r="30" spans="1:4" ht="18.600000000000001" customHeight="1">
      <c r="A30" s="26" t="s">
        <v>26</v>
      </c>
      <c r="B30" s="360"/>
      <c r="C30" s="357"/>
      <c r="D30" s="348"/>
    </row>
    <row r="31" spans="1:4" ht="18.600000000000001" customHeight="1" thickBot="1">
      <c r="A31" s="26" t="s">
        <v>25</v>
      </c>
      <c r="B31" s="361"/>
      <c r="C31" s="359"/>
      <c r="D31" s="353"/>
    </row>
    <row r="32" spans="1:4" ht="18.600000000000001" customHeight="1" thickBot="1">
      <c r="A32" s="450"/>
      <c r="B32" s="451"/>
      <c r="C32" s="25"/>
      <c r="D32" s="24"/>
    </row>
    <row r="33" spans="1:4" ht="18.600000000000001" customHeight="1">
      <c r="A33" s="452"/>
      <c r="B33" s="453"/>
      <c r="C33" s="23"/>
      <c r="D33" s="24"/>
    </row>
    <row r="34" spans="1:4" ht="18.600000000000001" customHeight="1">
      <c r="A34" s="454"/>
      <c r="B34" s="455"/>
      <c r="C34" s="23"/>
      <c r="D34" s="24"/>
    </row>
    <row r="35" spans="1:4" ht="18.600000000000001" customHeight="1">
      <c r="A35" s="454"/>
      <c r="B35" s="455"/>
      <c r="C35" s="23"/>
      <c r="D35" s="24"/>
    </row>
    <row r="36" spans="1:4" ht="18.600000000000001" customHeight="1">
      <c r="A36" s="454"/>
      <c r="B36" s="455"/>
      <c r="C36" s="155" t="s">
        <v>254</v>
      </c>
      <c r="D36" s="362"/>
    </row>
    <row r="37" spans="1:4" ht="18.600000000000001" customHeight="1">
      <c r="A37" s="454"/>
      <c r="B37" s="455"/>
      <c r="C37" s="475" t="s">
        <v>253</v>
      </c>
      <c r="D37" s="476"/>
    </row>
    <row r="38" spans="1:4" ht="18.600000000000001" customHeight="1" thickBot="1">
      <c r="A38" s="456"/>
      <c r="B38" s="457"/>
      <c r="C38" s="477"/>
      <c r="D38" s="478"/>
    </row>
  </sheetData>
  <sheetProtection algorithmName="SHA-512" hashValue="8vV9/Gm7gBnnYMEmU1+IMk1WRuYczWiSjH7+Y5gvmfkiXOAXEHT3X0ldbZrpQUDhwr4tnw43o842CabZA+Arcg==" saltValue="MaiLmtGIrbWp6F1NaT4dXQ==" spinCount="100000" sheet="1" objects="1" scenarios="1"/>
  <mergeCells count="9">
    <mergeCell ref="A32:B32"/>
    <mergeCell ref="A33:B38"/>
    <mergeCell ref="B6:D6"/>
    <mergeCell ref="A1:D1"/>
    <mergeCell ref="A2:D2"/>
    <mergeCell ref="A3:D3"/>
    <mergeCell ref="A4:D4"/>
    <mergeCell ref="B5:D5"/>
    <mergeCell ref="C37:D38"/>
  </mergeCells>
  <pageMargins left="1.2" right="0.45" top="0.59" bottom="0.8" header="0.3" footer="0.5"/>
  <pageSetup scale="97" fitToHeight="0" orientation="portrait" r:id="rId1"/>
  <headerFooter>
    <oddFooter>&amp;LAWFC-UMW Workbook R-2019&amp;C
&amp;A&amp;R Page 18-1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workbookViewId="0">
      <selection activeCell="D3" sqref="D3"/>
    </sheetView>
  </sheetViews>
  <sheetFormatPr defaultRowHeight="14.25"/>
  <cols>
    <col min="1" max="1" width="27.85546875" style="60" customWidth="1"/>
    <col min="2" max="2" width="36" style="60" customWidth="1"/>
    <col min="3" max="3" width="18.5703125" style="60" customWidth="1"/>
    <col min="4" max="16384" width="9.140625" style="43"/>
  </cols>
  <sheetData>
    <row r="1" spans="1:3" ht="47.45" customHeight="1">
      <c r="A1" s="479" t="s">
        <v>356</v>
      </c>
      <c r="B1" s="480"/>
      <c r="C1" s="481"/>
    </row>
    <row r="2" spans="1:3" s="77" customFormat="1" ht="15.75">
      <c r="A2" s="87" t="s">
        <v>164</v>
      </c>
      <c r="B2" s="87" t="s">
        <v>29</v>
      </c>
      <c r="C2" s="150" t="s">
        <v>134</v>
      </c>
    </row>
    <row r="3" spans="1:3" ht="26.25" customHeight="1">
      <c r="A3" s="363"/>
      <c r="B3" s="363"/>
      <c r="C3" s="364"/>
    </row>
    <row r="4" spans="1:3" ht="26.25" customHeight="1">
      <c r="A4" s="363"/>
      <c r="B4" s="363"/>
      <c r="C4" s="364"/>
    </row>
    <row r="5" spans="1:3" ht="26.25" customHeight="1">
      <c r="A5" s="363"/>
      <c r="B5" s="363"/>
      <c r="C5" s="364"/>
    </row>
    <row r="6" spans="1:3" ht="26.25" customHeight="1">
      <c r="A6" s="363"/>
      <c r="B6" s="363"/>
      <c r="C6" s="364"/>
    </row>
    <row r="7" spans="1:3" ht="26.25" customHeight="1">
      <c r="A7" s="363"/>
      <c r="B7" s="363"/>
      <c r="C7" s="364"/>
    </row>
    <row r="8" spans="1:3" ht="26.25" customHeight="1">
      <c r="A8" s="365"/>
      <c r="B8" s="365"/>
      <c r="C8" s="364"/>
    </row>
    <row r="9" spans="1:3" ht="26.25" customHeight="1">
      <c r="A9" s="365"/>
      <c r="B9" s="365"/>
      <c r="C9" s="364"/>
    </row>
    <row r="10" spans="1:3" ht="26.25" customHeight="1">
      <c r="A10" s="365"/>
      <c r="B10" s="365"/>
      <c r="C10" s="364"/>
    </row>
    <row r="11" spans="1:3" ht="26.25" customHeight="1">
      <c r="A11" s="365"/>
      <c r="B11" s="365"/>
      <c r="C11" s="364"/>
    </row>
    <row r="12" spans="1:3" ht="26.25" customHeight="1">
      <c r="A12" s="365"/>
      <c r="B12" s="365"/>
      <c r="C12" s="364"/>
    </row>
    <row r="13" spans="1:3" ht="26.25" customHeight="1">
      <c r="A13" s="365"/>
      <c r="B13" s="365"/>
      <c r="C13" s="364"/>
    </row>
    <row r="14" spans="1:3" ht="26.25" customHeight="1">
      <c r="A14" s="365"/>
      <c r="B14" s="365"/>
      <c r="C14" s="364"/>
    </row>
    <row r="15" spans="1:3" ht="26.25" customHeight="1">
      <c r="A15" s="365"/>
      <c r="B15" s="365"/>
      <c r="C15" s="364"/>
    </row>
    <row r="16" spans="1:3" ht="26.25" customHeight="1">
      <c r="A16" s="365"/>
      <c r="B16" s="365"/>
      <c r="C16" s="364"/>
    </row>
    <row r="17" spans="1:3" ht="26.25" customHeight="1">
      <c r="A17" s="365"/>
      <c r="B17" s="365"/>
      <c r="C17" s="364"/>
    </row>
    <row r="18" spans="1:3" ht="26.25" customHeight="1">
      <c r="A18" s="365"/>
      <c r="B18" s="365"/>
      <c r="C18" s="364"/>
    </row>
    <row r="19" spans="1:3" ht="26.25" customHeight="1">
      <c r="A19" s="366"/>
      <c r="B19" s="366"/>
      <c r="C19" s="367"/>
    </row>
    <row r="20" spans="1:3" ht="26.25" customHeight="1">
      <c r="A20" s="366"/>
      <c r="B20" s="366"/>
      <c r="C20" s="367"/>
    </row>
    <row r="21" spans="1:3" ht="15.75">
      <c r="B21" s="368" t="s">
        <v>241</v>
      </c>
      <c r="C21" s="369"/>
    </row>
    <row r="23" spans="1:3" ht="15">
      <c r="A23" s="482" t="s">
        <v>342</v>
      </c>
      <c r="B23" s="483"/>
      <c r="C23" s="484"/>
    </row>
    <row r="24" spans="1:3" ht="36.75" customHeight="1">
      <c r="A24" s="485" t="s">
        <v>343</v>
      </c>
      <c r="B24" s="486"/>
      <c r="C24" s="487"/>
    </row>
  </sheetData>
  <sheetProtection algorithmName="SHA-512" hashValue="ImkgUoQVfw4KUjhHJ66M2RdwJgUpi6myx61c03Z6RdAHNMAUVei+yZ1fMGtA7re9HrXs/EK8SwXNlR1SAj/wSg==" saltValue="cJUlwkQ2fZcVbge/Kyrjcg==" spinCount="100000" sheet="1" objects="1" scenarios="1"/>
  <mergeCells count="3">
    <mergeCell ref="A1:C1"/>
    <mergeCell ref="A23:C23"/>
    <mergeCell ref="A24:C24"/>
  </mergeCells>
  <pageMargins left="1.2" right="0.45" top="0.59" bottom="0.8" header="0.3" footer="0.5"/>
  <pageSetup fitToHeight="0" orientation="portrait" r:id="rId1"/>
  <headerFooter>
    <oddFooter>&amp;LAWFC-UMW Workbook R-2019&amp;C
&amp;A&amp;R Page 18-1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23"/>
  <sheetViews>
    <sheetView tabSelected="1" topLeftCell="A16" workbookViewId="0">
      <selection activeCell="A14" sqref="A14"/>
    </sheetView>
  </sheetViews>
  <sheetFormatPr defaultRowHeight="14.25"/>
  <cols>
    <col min="1" max="1" width="76.85546875" style="43" customWidth="1"/>
    <col min="2" max="2" width="37.5703125" style="43" customWidth="1"/>
    <col min="3" max="16384" width="9.140625" style="43"/>
  </cols>
  <sheetData>
    <row r="1" spans="1:2" ht="23.25">
      <c r="A1" s="783" t="s">
        <v>177</v>
      </c>
      <c r="B1" s="370"/>
    </row>
    <row r="2" spans="1:2" ht="23.25">
      <c r="A2" s="783" t="s">
        <v>22</v>
      </c>
      <c r="B2" s="371"/>
    </row>
    <row r="3" spans="1:2" ht="23.25">
      <c r="A3" s="783" t="s">
        <v>137</v>
      </c>
      <c r="B3" s="782" t="s">
        <v>506</v>
      </c>
    </row>
    <row r="4" spans="1:2" ht="52.5" customHeight="1">
      <c r="A4" s="489" t="s">
        <v>181</v>
      </c>
      <c r="B4" s="489"/>
    </row>
    <row r="5" spans="1:2" ht="60.75" customHeight="1">
      <c r="A5" s="784" t="s">
        <v>182</v>
      </c>
      <c r="B5" s="785"/>
    </row>
    <row r="6" spans="1:2" ht="130.5" customHeight="1">
      <c r="A6" s="779" t="s">
        <v>504</v>
      </c>
      <c r="B6" s="779"/>
    </row>
    <row r="7" spans="1:2" ht="24" customHeight="1">
      <c r="A7" s="490" t="s">
        <v>344</v>
      </c>
      <c r="B7" s="490"/>
    </row>
    <row r="8" spans="1:2" ht="30" customHeight="1" thickBot="1">
      <c r="A8" s="786" t="s">
        <v>345</v>
      </c>
      <c r="B8" s="372"/>
    </row>
    <row r="9" spans="1:2" ht="15">
      <c r="A9" s="101"/>
      <c r="B9" s="45"/>
    </row>
    <row r="10" spans="1:2" ht="19.5" customHeight="1" thickBot="1">
      <c r="A10" s="187" t="s">
        <v>183</v>
      </c>
      <c r="B10" s="373"/>
    </row>
    <row r="11" spans="1:2" ht="24.75" customHeight="1" thickBot="1">
      <c r="A11" s="187" t="s">
        <v>184</v>
      </c>
      <c r="B11" s="374"/>
    </row>
    <row r="12" spans="1:2" ht="25.5" customHeight="1" thickBot="1">
      <c r="A12" s="187" t="s">
        <v>185</v>
      </c>
      <c r="B12" s="375">
        <f>B10-B11</f>
        <v>0</v>
      </c>
    </row>
    <row r="13" spans="1:2" ht="15.75" thickBot="1">
      <c r="A13" s="102"/>
      <c r="B13" s="45"/>
    </row>
    <row r="14" spans="1:2" ht="47.25" customHeight="1" thickBot="1">
      <c r="A14" s="103" t="s">
        <v>346</v>
      </c>
      <c r="B14" s="376"/>
    </row>
    <row r="15" spans="1:2" ht="31.5" customHeight="1" thickBot="1">
      <c r="A15" s="103"/>
      <c r="B15" s="103"/>
    </row>
    <row r="16" spans="1:2" ht="135" customHeight="1" thickBot="1">
      <c r="A16" s="780" t="s">
        <v>505</v>
      </c>
      <c r="B16" s="781"/>
    </row>
    <row r="17" spans="1:2" ht="20.25" customHeight="1">
      <c r="A17" s="104"/>
      <c r="B17" s="45"/>
    </row>
    <row r="18" spans="1:2" ht="30" customHeight="1">
      <c r="A18" s="488" t="s">
        <v>186</v>
      </c>
      <c r="B18" s="488"/>
    </row>
    <row r="19" spans="1:2">
      <c r="A19" s="78" t="s">
        <v>187</v>
      </c>
      <c r="B19" s="78"/>
    </row>
    <row r="21" spans="1:2">
      <c r="A21" s="78" t="s">
        <v>188</v>
      </c>
      <c r="B21" s="78"/>
    </row>
    <row r="23" spans="1:2">
      <c r="A23" s="78" t="s">
        <v>165</v>
      </c>
    </row>
  </sheetData>
  <mergeCells count="5">
    <mergeCell ref="A18:B18"/>
    <mergeCell ref="A4:B4"/>
    <mergeCell ref="A6:B6"/>
    <mergeCell ref="A7:B7"/>
    <mergeCell ref="A16:B16"/>
  </mergeCells>
  <pageMargins left="1.2" right="0.45" top="0.84" bottom="0.8" header="0.3" footer="0.5"/>
  <pageSetup scale="77" fitToHeight="0" orientation="portrait" r:id="rId1"/>
  <headerFooter>
    <oddFooter>&amp;LAWFC-UMW Workbook R-2019&amp;C
&amp;A&amp;R Page 18-1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2"/>
  <sheetViews>
    <sheetView workbookViewId="0">
      <pane xSplit="1" ySplit="1" topLeftCell="B11" activePane="bottomRight" state="frozen"/>
      <selection activeCell="D3" sqref="D3"/>
      <selection pane="topRight" activeCell="D3" sqref="D3"/>
      <selection pane="bottomLeft" activeCell="D3" sqref="D3"/>
      <selection pane="bottomRight" activeCell="D3" sqref="D3"/>
    </sheetView>
  </sheetViews>
  <sheetFormatPr defaultRowHeight="14.25"/>
  <cols>
    <col min="1" max="1" width="41" style="124" bestFit="1" customWidth="1"/>
    <col min="2" max="2" width="12.28515625" style="75" customWidth="1"/>
    <col min="3" max="3" width="6" style="113" customWidth="1"/>
    <col min="4" max="4" width="9" style="75" customWidth="1"/>
    <col min="5" max="5" width="9.140625" style="76"/>
    <col min="6" max="6" width="9.140625" style="75"/>
    <col min="7" max="7" width="4.7109375" style="75" customWidth="1"/>
    <col min="8" max="8" width="11.140625" style="75" customWidth="1"/>
    <col min="9" max="9" width="4.140625" style="75" customWidth="1"/>
    <col min="10" max="10" width="12.42578125" style="75" customWidth="1"/>
    <col min="11" max="11" width="3.42578125" style="75" customWidth="1"/>
    <col min="12" max="12" width="13.85546875" style="75" customWidth="1"/>
    <col min="13" max="13" width="4" style="75" customWidth="1"/>
    <col min="14" max="14" width="15" style="75" bestFit="1" customWidth="1"/>
    <col min="15" max="15" width="9.28515625" style="75" customWidth="1"/>
    <col min="16" max="16384" width="9.140625" style="75"/>
  </cols>
  <sheetData>
    <row r="1" spans="1:15" s="106" customFormat="1" ht="36">
      <c r="A1" s="105" t="s">
        <v>138</v>
      </c>
      <c r="C1" s="107"/>
      <c r="D1" s="108" t="s">
        <v>189</v>
      </c>
      <c r="F1" s="108" t="s">
        <v>1</v>
      </c>
      <c r="H1" s="108" t="s">
        <v>3</v>
      </c>
      <c r="J1" s="108" t="s">
        <v>190</v>
      </c>
      <c r="L1" s="108" t="s">
        <v>191</v>
      </c>
      <c r="N1" s="108" t="s">
        <v>192</v>
      </c>
    </row>
    <row r="2" spans="1:15" ht="30.75" customHeight="1">
      <c r="A2" s="499" t="s">
        <v>193</v>
      </c>
      <c r="B2" s="499"/>
      <c r="C2" s="499"/>
      <c r="D2" s="499"/>
      <c r="E2" s="499"/>
      <c r="F2" s="499"/>
      <c r="G2" s="499"/>
      <c r="H2" s="499"/>
      <c r="I2" s="499"/>
      <c r="J2" s="499"/>
      <c r="K2" s="499"/>
      <c r="L2" s="499"/>
      <c r="M2" s="499"/>
      <c r="N2" s="499"/>
    </row>
    <row r="3" spans="1:15" ht="35.25" customHeight="1">
      <c r="A3" s="109" t="s">
        <v>194</v>
      </c>
      <c r="B3" s="75" t="s">
        <v>195</v>
      </c>
      <c r="C3" s="110"/>
      <c r="D3" s="111" t="s">
        <v>196</v>
      </c>
      <c r="F3" s="75" t="s">
        <v>197</v>
      </c>
      <c r="H3" s="112">
        <v>12000</v>
      </c>
      <c r="J3" s="112">
        <v>128700</v>
      </c>
      <c r="L3" s="113">
        <v>4907363</v>
      </c>
      <c r="N3" s="114">
        <v>14560980.01</v>
      </c>
      <c r="O3" s="500" t="s">
        <v>198</v>
      </c>
    </row>
    <row r="4" spans="1:15" ht="21" customHeight="1">
      <c r="A4" s="115" t="s">
        <v>199</v>
      </c>
      <c r="B4" s="501" t="s">
        <v>200</v>
      </c>
      <c r="C4" s="501"/>
      <c r="D4" s="501"/>
      <c r="E4" s="501"/>
      <c r="F4" s="502" t="s">
        <v>201</v>
      </c>
      <c r="G4" s="503"/>
      <c r="H4" s="503"/>
      <c r="I4" s="503"/>
      <c r="J4" s="503"/>
      <c r="K4" s="503"/>
      <c r="L4" s="503"/>
      <c r="M4" s="503"/>
      <c r="N4" s="504"/>
      <c r="O4" s="500"/>
    </row>
    <row r="5" spans="1:15" ht="72.75" customHeight="1">
      <c r="A5" s="109" t="s">
        <v>202</v>
      </c>
      <c r="B5" s="75" t="s">
        <v>195</v>
      </c>
      <c r="C5" s="116">
        <v>5</v>
      </c>
      <c r="D5" s="75" t="s">
        <v>203</v>
      </c>
      <c r="E5" s="76" t="s">
        <v>204</v>
      </c>
      <c r="F5" s="75" t="s">
        <v>203</v>
      </c>
      <c r="H5" s="75" t="s">
        <v>203</v>
      </c>
      <c r="O5" s="500"/>
    </row>
    <row r="6" spans="1:15" ht="69.75" customHeight="1">
      <c r="A6" s="109" t="s">
        <v>205</v>
      </c>
      <c r="B6" s="75" t="s">
        <v>195</v>
      </c>
      <c r="C6" s="116">
        <v>5</v>
      </c>
      <c r="D6" s="75" t="s">
        <v>203</v>
      </c>
      <c r="E6" s="117" t="s">
        <v>206</v>
      </c>
      <c r="F6" s="75" t="s">
        <v>203</v>
      </c>
      <c r="H6" s="75" t="s">
        <v>203</v>
      </c>
      <c r="O6" s="500"/>
    </row>
    <row r="7" spans="1:15" ht="56.25" customHeight="1">
      <c r="A7" s="109" t="s">
        <v>207</v>
      </c>
      <c r="B7" s="75" t="s">
        <v>195</v>
      </c>
      <c r="C7" s="110"/>
      <c r="D7" s="75" t="s">
        <v>203</v>
      </c>
      <c r="E7" s="505" t="s">
        <v>208</v>
      </c>
      <c r="F7" s="505"/>
      <c r="G7" s="505"/>
      <c r="H7" s="505"/>
      <c r="O7" s="500"/>
    </row>
    <row r="8" spans="1:15" ht="15">
      <c r="A8" s="109" t="s">
        <v>209</v>
      </c>
      <c r="B8" s="75" t="s">
        <v>195</v>
      </c>
      <c r="C8" s="116">
        <v>40</v>
      </c>
      <c r="D8" s="75" t="s">
        <v>203</v>
      </c>
      <c r="F8" s="75" t="s">
        <v>203</v>
      </c>
      <c r="H8" s="75" t="s">
        <v>203</v>
      </c>
      <c r="J8" s="75" t="s">
        <v>203</v>
      </c>
      <c r="O8" s="500"/>
    </row>
    <row r="11" spans="1:15" ht="89.25" customHeight="1">
      <c r="A11" s="118" t="s">
        <v>210</v>
      </c>
      <c r="D11" s="75" t="s">
        <v>203</v>
      </c>
      <c r="E11" s="506" t="s">
        <v>216</v>
      </c>
      <c r="F11" s="507"/>
      <c r="G11" s="507"/>
      <c r="H11" s="507"/>
      <c r="I11" s="507"/>
      <c r="J11" s="507"/>
      <c r="K11" s="507"/>
      <c r="L11" s="507"/>
      <c r="M11" s="507"/>
      <c r="N11" s="507"/>
      <c r="O11" s="508"/>
    </row>
    <row r="13" spans="1:15" ht="18">
      <c r="A13" s="337" t="s">
        <v>464</v>
      </c>
      <c r="D13" s="261">
        <v>10</v>
      </c>
      <c r="E13" s="262"/>
      <c r="F13" s="263" t="s">
        <v>211</v>
      </c>
      <c r="H13" s="119"/>
    </row>
    <row r="14" spans="1:15" ht="15">
      <c r="A14" s="120" t="s">
        <v>212</v>
      </c>
      <c r="B14" s="121">
        <v>2.25</v>
      </c>
      <c r="D14" s="377" t="s">
        <v>474</v>
      </c>
    </row>
    <row r="15" spans="1:15" ht="30">
      <c r="A15" s="122" t="s">
        <v>213</v>
      </c>
      <c r="B15" s="121">
        <v>5</v>
      </c>
      <c r="D15" s="509" t="s">
        <v>494</v>
      </c>
      <c r="E15" s="510"/>
      <c r="F15" s="510"/>
      <c r="G15" s="510"/>
      <c r="H15" s="510"/>
      <c r="I15" s="510"/>
      <c r="J15" s="510"/>
      <c r="K15" s="510"/>
      <c r="L15" s="511"/>
    </row>
    <row r="16" spans="1:15">
      <c r="A16" s="123" t="s">
        <v>136</v>
      </c>
      <c r="B16" s="121">
        <v>0.75</v>
      </c>
      <c r="D16" s="512"/>
      <c r="E16" s="513"/>
      <c r="F16" s="513"/>
      <c r="G16" s="513"/>
      <c r="H16" s="513"/>
      <c r="I16" s="513"/>
      <c r="J16" s="513"/>
      <c r="K16" s="513"/>
      <c r="L16" s="514"/>
    </row>
    <row r="17" spans="1:15" ht="15">
      <c r="A17" s="120" t="s">
        <v>135</v>
      </c>
      <c r="B17" s="121">
        <v>2</v>
      </c>
      <c r="D17" s="512"/>
      <c r="E17" s="513"/>
      <c r="F17" s="513"/>
      <c r="G17" s="513"/>
      <c r="H17" s="513"/>
      <c r="I17" s="513"/>
      <c r="J17" s="513"/>
      <c r="K17" s="513"/>
      <c r="L17" s="514"/>
    </row>
    <row r="18" spans="1:15">
      <c r="B18" s="189"/>
      <c r="D18" s="515"/>
      <c r="E18" s="516"/>
      <c r="F18" s="516"/>
      <c r="G18" s="516"/>
      <c r="H18" s="516"/>
      <c r="I18" s="516"/>
      <c r="J18" s="516"/>
      <c r="K18" s="516"/>
      <c r="L18" s="517"/>
    </row>
    <row r="19" spans="1:15" ht="21.75" customHeight="1">
      <c r="A19" s="491" t="s">
        <v>180</v>
      </c>
      <c r="B19" s="493" t="s">
        <v>438</v>
      </c>
      <c r="C19" s="494"/>
      <c r="D19" s="494"/>
      <c r="E19" s="494"/>
      <c r="F19" s="494"/>
      <c r="G19" s="494"/>
      <c r="H19" s="494"/>
      <c r="I19" s="494"/>
      <c r="J19" s="494"/>
      <c r="K19" s="494"/>
      <c r="L19" s="494"/>
      <c r="M19" s="494"/>
      <c r="N19" s="494"/>
      <c r="O19" s="495"/>
    </row>
    <row r="20" spans="1:15" ht="21.75" customHeight="1">
      <c r="A20" s="492"/>
      <c r="B20" s="496"/>
      <c r="C20" s="497"/>
      <c r="D20" s="497"/>
      <c r="E20" s="497"/>
      <c r="F20" s="497"/>
      <c r="G20" s="497"/>
      <c r="H20" s="497"/>
      <c r="I20" s="497"/>
      <c r="J20" s="497"/>
      <c r="K20" s="497"/>
      <c r="L20" s="497"/>
      <c r="M20" s="497"/>
      <c r="N20" s="497"/>
      <c r="O20" s="498"/>
    </row>
    <row r="21" spans="1:15" ht="13.5" customHeight="1"/>
    <row r="22" spans="1:15" ht="13.5" customHeight="1"/>
  </sheetData>
  <sheetProtection algorithmName="SHA-512" hashValue="BaEZ/9q9zDSogsYje/bs7U5TYcTW4RmpGJ05vu+0AOXkkXiYtFyq2M4GxdDsBq3GO0GGrVwdqlClTyDkMJKERw==" saltValue="5J2noi7oeBUeCluV5XR25g==" spinCount="100000" sheet="1" objects="1" scenarios="1"/>
  <mergeCells count="9">
    <mergeCell ref="A19:A20"/>
    <mergeCell ref="B19:O20"/>
    <mergeCell ref="A2:N2"/>
    <mergeCell ref="O3:O8"/>
    <mergeCell ref="B4:E4"/>
    <mergeCell ref="F4:N4"/>
    <mergeCell ref="E7:H7"/>
    <mergeCell ref="E11:O11"/>
    <mergeCell ref="D15:L18"/>
  </mergeCells>
  <pageMargins left="1.2" right="0.45" top="0.59" bottom="0.8" header="0.3" footer="0.5"/>
  <pageSetup scale="74" fitToHeight="0" orientation="landscape" r:id="rId1"/>
  <headerFooter>
    <oddFooter>&amp;LAWFC-UMW Workbook R-2019&amp;C
&amp;A&amp;R Page 18-1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2"/>
  <sheetViews>
    <sheetView topLeftCell="A19" workbookViewId="0">
      <selection activeCell="D3" sqref="D3"/>
    </sheetView>
  </sheetViews>
  <sheetFormatPr defaultRowHeight="12.75"/>
  <cols>
    <col min="1" max="1" width="11" style="79" customWidth="1"/>
    <col min="2" max="2" width="31.5703125" style="79" customWidth="1"/>
    <col min="3" max="3" width="6" style="79" customWidth="1"/>
    <col min="4" max="4" width="25.5703125" style="79" customWidth="1"/>
    <col min="5" max="5" width="14.140625" style="79" customWidth="1"/>
    <col min="6" max="6" width="16.28515625" style="82" customWidth="1"/>
    <col min="7" max="16384" width="9.140625" style="79"/>
  </cols>
  <sheetData>
    <row r="1" spans="1:6" ht="23.25" customHeight="1">
      <c r="A1" s="521" t="s">
        <v>138</v>
      </c>
      <c r="B1" s="522"/>
      <c r="C1" s="522"/>
      <c r="D1" s="522"/>
      <c r="E1" s="522"/>
      <c r="F1" s="523"/>
    </row>
    <row r="2" spans="1:6" ht="22.5" customHeight="1">
      <c r="A2" s="524" t="s">
        <v>162</v>
      </c>
      <c r="B2" s="525"/>
      <c r="C2" s="525"/>
      <c r="D2" s="525"/>
      <c r="E2" s="525"/>
      <c r="F2" s="526"/>
    </row>
    <row r="3" spans="1:6" ht="18.75" customHeight="1" thickBot="1">
      <c r="A3" s="527" t="s">
        <v>360</v>
      </c>
      <c r="B3" s="528"/>
      <c r="C3" s="528"/>
      <c r="D3" s="528"/>
      <c r="E3" s="528"/>
      <c r="F3" s="529"/>
    </row>
    <row r="4" spans="1:6" ht="19.5" customHeight="1">
      <c r="A4" s="190" t="s">
        <v>161</v>
      </c>
      <c r="B4" s="530"/>
      <c r="C4" s="530"/>
      <c r="D4" s="191" t="s">
        <v>22</v>
      </c>
      <c r="E4" s="531"/>
      <c r="F4" s="532"/>
    </row>
    <row r="5" spans="1:6" ht="18" customHeight="1" thickBot="1">
      <c r="A5" s="192" t="s">
        <v>361</v>
      </c>
      <c r="B5" s="342" t="s">
        <v>362</v>
      </c>
      <c r="C5" s="193"/>
      <c r="D5" s="194"/>
      <c r="E5" s="322" t="s">
        <v>160</v>
      </c>
      <c r="F5" s="378"/>
    </row>
    <row r="6" spans="1:6" s="196" customFormat="1" ht="19.5" customHeight="1" thickBot="1">
      <c r="A6" s="195" t="s">
        <v>6</v>
      </c>
      <c r="B6" s="316" t="s">
        <v>159</v>
      </c>
      <c r="C6" s="533" t="s">
        <v>363</v>
      </c>
      <c r="D6" s="533"/>
      <c r="E6" s="379"/>
      <c r="F6" s="317" t="s">
        <v>158</v>
      </c>
    </row>
    <row r="7" spans="1:6" ht="19.5" customHeight="1" thickBot="1">
      <c r="A7" s="534" t="s">
        <v>157</v>
      </c>
      <c r="B7" s="535"/>
      <c r="C7" s="197"/>
      <c r="D7" s="198" t="s">
        <v>156</v>
      </c>
      <c r="E7" s="380"/>
      <c r="F7" s="298">
        <f>E6+E7</f>
        <v>0</v>
      </c>
    </row>
    <row r="8" spans="1:6" ht="21" customHeight="1" thickBot="1">
      <c r="A8" s="536" t="s">
        <v>338</v>
      </c>
      <c r="B8" s="537"/>
      <c r="C8" s="199"/>
      <c r="D8" s="538" t="s">
        <v>450</v>
      </c>
      <c r="E8" s="539"/>
      <c r="F8" s="299"/>
    </row>
    <row r="9" spans="1:6" ht="18" customHeight="1" thickBot="1">
      <c r="A9" s="540" t="s">
        <v>364</v>
      </c>
      <c r="B9" s="541"/>
      <c r="C9" s="541" t="s">
        <v>365</v>
      </c>
      <c r="D9" s="541"/>
      <c r="E9" s="200" t="s">
        <v>366</v>
      </c>
      <c r="F9" s="299"/>
    </row>
    <row r="10" spans="1:6" ht="31.15" customHeight="1">
      <c r="A10" s="518"/>
      <c r="B10" s="519"/>
      <c r="C10" s="520"/>
      <c r="D10" s="520"/>
      <c r="E10" s="381"/>
      <c r="F10" s="298">
        <f>E10</f>
        <v>0</v>
      </c>
    </row>
    <row r="11" spans="1:6" ht="31.15" customHeight="1">
      <c r="A11" s="544"/>
      <c r="B11" s="545"/>
      <c r="C11" s="546"/>
      <c r="D11" s="546"/>
      <c r="E11" s="381"/>
      <c r="F11" s="298">
        <f t="shared" ref="F11:F12" si="0">E11</f>
        <v>0</v>
      </c>
    </row>
    <row r="12" spans="1:6" ht="31.15" customHeight="1">
      <c r="A12" s="544"/>
      <c r="B12" s="545"/>
      <c r="C12" s="546"/>
      <c r="D12" s="546"/>
      <c r="E12" s="381"/>
      <c r="F12" s="298">
        <f t="shared" si="0"/>
        <v>0</v>
      </c>
    </row>
    <row r="13" spans="1:6" ht="21.75" customHeight="1" thickBot="1">
      <c r="A13" s="552" t="s">
        <v>451</v>
      </c>
      <c r="B13" s="553"/>
      <c r="C13" s="553"/>
      <c r="D13" s="553"/>
      <c r="E13" s="554"/>
      <c r="F13" s="319">
        <f>SUM(F10:F12)</f>
        <v>0</v>
      </c>
    </row>
    <row r="14" spans="1:6" ht="21.6" customHeight="1">
      <c r="A14" s="536" t="s">
        <v>155</v>
      </c>
      <c r="B14" s="547"/>
      <c r="C14" s="326" t="s">
        <v>19</v>
      </c>
      <c r="D14" s="327" t="s">
        <v>367</v>
      </c>
      <c r="E14" s="328" t="s">
        <v>368</v>
      </c>
      <c r="F14" s="299"/>
    </row>
    <row r="15" spans="1:6" ht="16.5" customHeight="1">
      <c r="A15" s="201"/>
      <c r="B15" s="202" t="s">
        <v>167</v>
      </c>
      <c r="C15" s="382"/>
      <c r="D15" s="203" t="s">
        <v>369</v>
      </c>
      <c r="E15" s="382"/>
      <c r="F15" s="298">
        <f>(C15+E15)*5</f>
        <v>0</v>
      </c>
    </row>
    <row r="16" spans="1:6" ht="16.5" customHeight="1">
      <c r="A16" s="201"/>
      <c r="B16" s="202" t="s">
        <v>170</v>
      </c>
      <c r="C16" s="382"/>
      <c r="D16" s="204" t="s">
        <v>168</v>
      </c>
      <c r="E16" s="382"/>
      <c r="F16" s="298">
        <f t="shared" ref="F16:F18" si="1">(C16+E16)*5</f>
        <v>0</v>
      </c>
    </row>
    <row r="17" spans="1:7" ht="16.5" customHeight="1">
      <c r="A17" s="201"/>
      <c r="B17" s="205" t="s">
        <v>169</v>
      </c>
      <c r="C17" s="382"/>
      <c r="D17" s="203" t="s">
        <v>370</v>
      </c>
      <c r="E17" s="382"/>
      <c r="F17" s="298">
        <f t="shared" si="1"/>
        <v>0</v>
      </c>
    </row>
    <row r="18" spans="1:7" ht="16.5" customHeight="1">
      <c r="A18" s="201"/>
      <c r="B18" s="205" t="s">
        <v>166</v>
      </c>
      <c r="C18" s="382"/>
      <c r="D18" s="203" t="s">
        <v>371</v>
      </c>
      <c r="E18" s="382"/>
      <c r="F18" s="298">
        <f t="shared" si="1"/>
        <v>0</v>
      </c>
    </row>
    <row r="19" spans="1:7" ht="16.5" customHeight="1" thickBot="1">
      <c r="A19" s="329"/>
      <c r="B19" s="330" t="s">
        <v>372</v>
      </c>
      <c r="C19" s="383"/>
      <c r="D19" s="331" t="s">
        <v>452</v>
      </c>
      <c r="E19" s="332">
        <f>SUM(F15:F19)</f>
        <v>0</v>
      </c>
      <c r="F19" s="313">
        <f>(C19)*5</f>
        <v>0</v>
      </c>
      <c r="G19" s="297"/>
    </row>
    <row r="20" spans="1:7" ht="16.5" customHeight="1">
      <c r="A20" s="548" t="s">
        <v>154</v>
      </c>
      <c r="B20" s="549"/>
      <c r="C20" s="325"/>
      <c r="D20" s="325"/>
      <c r="E20" s="325"/>
      <c r="F20" s="384"/>
    </row>
    <row r="21" spans="1:7" ht="16.5" customHeight="1" thickBot="1">
      <c r="A21" s="550" t="s">
        <v>153</v>
      </c>
      <c r="B21" s="551"/>
      <c r="C21" s="206"/>
      <c r="D21" s="206"/>
      <c r="E21" s="206"/>
      <c r="F21" s="385"/>
    </row>
    <row r="22" spans="1:7" ht="19.5" customHeight="1" thickBot="1">
      <c r="A22" s="555" t="s">
        <v>373</v>
      </c>
      <c r="B22" s="556"/>
      <c r="C22" s="556"/>
      <c r="D22" s="556"/>
      <c r="E22" s="557"/>
      <c r="F22" s="318">
        <f>F7+F13+E19+F20+F21</f>
        <v>0</v>
      </c>
      <c r="G22" s="297"/>
    </row>
    <row r="23" spans="1:7" s="86" customFormat="1" ht="16.5" customHeight="1" thickBot="1">
      <c r="A23" s="195" t="s">
        <v>7</v>
      </c>
      <c r="B23" s="315" t="s">
        <v>152</v>
      </c>
      <c r="C23" s="208"/>
      <c r="D23" s="209"/>
      <c r="E23" s="210" t="s">
        <v>151</v>
      </c>
      <c r="F23" s="300"/>
    </row>
    <row r="24" spans="1:7" ht="17.25" customHeight="1" thickBot="1">
      <c r="A24" s="211"/>
      <c r="B24" s="212" t="s">
        <v>150</v>
      </c>
      <c r="C24" s="213"/>
      <c r="D24" s="213"/>
      <c r="E24" s="214"/>
      <c r="F24" s="386"/>
    </row>
    <row r="25" spans="1:7" ht="17.25" customHeight="1" thickBot="1">
      <c r="A25" s="211"/>
      <c r="B25" s="215" t="s">
        <v>149</v>
      </c>
      <c r="C25" s="216"/>
      <c r="D25" s="216"/>
      <c r="E25" s="214"/>
      <c r="F25" s="301"/>
    </row>
    <row r="26" spans="1:7" ht="17.25" customHeight="1">
      <c r="A26" s="217">
        <v>3001146</v>
      </c>
      <c r="B26" s="542" t="s">
        <v>148</v>
      </c>
      <c r="C26" s="542"/>
      <c r="D26" s="543"/>
      <c r="E26" s="387"/>
      <c r="F26" s="302"/>
    </row>
    <row r="27" spans="1:7" ht="17.25" customHeight="1">
      <c r="A27" s="217">
        <v>3001148</v>
      </c>
      <c r="B27" s="542" t="s">
        <v>215</v>
      </c>
      <c r="C27" s="542"/>
      <c r="D27" s="543"/>
      <c r="E27" s="388"/>
      <c r="F27" s="302"/>
    </row>
    <row r="28" spans="1:7" ht="17.25" customHeight="1">
      <c r="A28" s="217">
        <v>3001149</v>
      </c>
      <c r="B28" s="542" t="s">
        <v>147</v>
      </c>
      <c r="C28" s="542"/>
      <c r="D28" s="543"/>
      <c r="E28" s="388"/>
      <c r="F28" s="302"/>
    </row>
    <row r="29" spans="1:7" ht="17.25" hidden="1" customHeight="1">
      <c r="A29" s="217">
        <v>3001173</v>
      </c>
      <c r="B29" s="218" t="s">
        <v>374</v>
      </c>
      <c r="C29" s="219"/>
      <c r="D29" s="336"/>
      <c r="E29" s="388"/>
      <c r="F29" s="302"/>
    </row>
    <row r="30" spans="1:7" ht="16.5" hidden="1" customHeight="1">
      <c r="A30" s="217" t="s">
        <v>375</v>
      </c>
      <c r="B30" s="218" t="s">
        <v>146</v>
      </c>
      <c r="C30" s="219"/>
      <c r="D30" s="336"/>
      <c r="E30" s="388"/>
      <c r="F30" s="302"/>
    </row>
    <row r="31" spans="1:7" ht="17.25" hidden="1" customHeight="1">
      <c r="A31" s="217" t="s">
        <v>376</v>
      </c>
      <c r="B31" s="220" t="s">
        <v>377</v>
      </c>
      <c r="C31" s="219"/>
      <c r="D31" s="336"/>
      <c r="E31" s="388"/>
      <c r="F31" s="302"/>
    </row>
    <row r="32" spans="1:7" ht="17.25" customHeight="1">
      <c r="A32" s="221" t="s">
        <v>378</v>
      </c>
      <c r="B32" s="542" t="s">
        <v>379</v>
      </c>
      <c r="C32" s="542"/>
      <c r="D32" s="543"/>
      <c r="E32" s="388"/>
      <c r="F32" s="302"/>
    </row>
    <row r="33" spans="1:10" ht="13.5" thickBot="1">
      <c r="A33" s="207"/>
      <c r="B33" s="222"/>
      <c r="C33" s="222"/>
      <c r="D33" s="223" t="s">
        <v>442</v>
      </c>
      <c r="E33" s="389"/>
      <c r="F33" s="302"/>
    </row>
    <row r="34" spans="1:10" ht="15.75" thickBot="1">
      <c r="A34" s="564"/>
      <c r="B34" s="565"/>
      <c r="C34" s="565"/>
      <c r="D34" s="222"/>
      <c r="E34" s="224" t="s">
        <v>145</v>
      </c>
      <c r="F34" s="318">
        <f>SUM(E25:E33)</f>
        <v>0</v>
      </c>
    </row>
    <row r="35" spans="1:10" ht="16.5" thickBot="1">
      <c r="A35" s="555" t="s">
        <v>453</v>
      </c>
      <c r="B35" s="556"/>
      <c r="C35" s="556"/>
      <c r="D35" s="556"/>
      <c r="E35" s="557"/>
      <c r="F35" s="320">
        <f>F34+F24</f>
        <v>0</v>
      </c>
    </row>
    <row r="36" spans="1:10" ht="16.5" thickBot="1">
      <c r="A36" s="555" t="s">
        <v>454</v>
      </c>
      <c r="B36" s="556"/>
      <c r="C36" s="556"/>
      <c r="D36" s="556"/>
      <c r="E36" s="557"/>
      <c r="F36" s="321">
        <f>F35+F22</f>
        <v>0</v>
      </c>
    </row>
    <row r="37" spans="1:10" s="86" customFormat="1" ht="30.75" customHeight="1" thickBot="1">
      <c r="A37" s="308" t="s">
        <v>8</v>
      </c>
      <c r="B37" s="582" t="s">
        <v>449</v>
      </c>
      <c r="C37" s="582"/>
      <c r="D37" s="582"/>
      <c r="E37" s="582"/>
      <c r="F37" s="314"/>
      <c r="H37" s="225"/>
      <c r="I37" s="226"/>
      <c r="J37" s="79"/>
    </row>
    <row r="38" spans="1:10" ht="13.5" thickBot="1">
      <c r="A38" s="572" t="s">
        <v>445</v>
      </c>
      <c r="B38" s="573"/>
      <c r="C38" s="390"/>
      <c r="D38" s="305" t="s">
        <v>380</v>
      </c>
      <c r="E38" s="580"/>
      <c r="F38" s="581"/>
      <c r="H38" s="225"/>
      <c r="I38" s="227"/>
    </row>
    <row r="39" spans="1:10">
      <c r="A39" s="392" t="str">
        <f>IF($C$38=0," ",C38*2.25)</f>
        <v xml:space="preserve"> </v>
      </c>
      <c r="B39" s="303" t="s">
        <v>443</v>
      </c>
      <c r="C39" s="393" t="str">
        <f>IF($C$38=0," ",$C$38*5)</f>
        <v xml:space="preserve"> </v>
      </c>
      <c r="D39" s="306" t="s">
        <v>446</v>
      </c>
      <c r="E39" s="580"/>
      <c r="F39" s="581"/>
      <c r="H39" s="225"/>
      <c r="I39" s="227"/>
    </row>
    <row r="40" spans="1:10">
      <c r="A40" s="392" t="str">
        <f>IF($C$38=0," ",$C$38*2)</f>
        <v xml:space="preserve"> </v>
      </c>
      <c r="B40" s="304" t="s">
        <v>444</v>
      </c>
      <c r="C40" s="393" t="str">
        <f>IF($C$38=0," ",$C$38*0.75)</f>
        <v xml:space="preserve"> </v>
      </c>
      <c r="D40" s="307" t="s">
        <v>447</v>
      </c>
      <c r="E40" s="580"/>
      <c r="F40" s="581"/>
      <c r="H40" s="225"/>
      <c r="I40" s="227"/>
    </row>
    <row r="41" spans="1:10" ht="18.75" thickBot="1">
      <c r="A41" s="341" t="s">
        <v>471</v>
      </c>
      <c r="B41" s="391"/>
      <c r="C41" s="566" t="s">
        <v>381</v>
      </c>
      <c r="D41" s="566"/>
      <c r="E41" s="567"/>
      <c r="F41" s="318">
        <f>B41+(IF(C38=0,0,A39+C39+A40+C40))</f>
        <v>0</v>
      </c>
      <c r="H41" s="225"/>
      <c r="I41" s="227"/>
      <c r="J41" s="88"/>
    </row>
    <row r="42" spans="1:10" s="80" customFormat="1" ht="15.75" customHeight="1" thickBot="1">
      <c r="A42" s="309" t="s">
        <v>9</v>
      </c>
      <c r="B42" s="310" t="s">
        <v>144</v>
      </c>
      <c r="C42" s="568"/>
      <c r="D42" s="569"/>
      <c r="E42" s="311" t="s">
        <v>143</v>
      </c>
      <c r="F42" s="312">
        <f>IF(F41=" ",F36,F36+F41)</f>
        <v>0</v>
      </c>
      <c r="H42" s="228"/>
      <c r="I42" s="229"/>
    </row>
    <row r="43" spans="1:10" s="85" customFormat="1" ht="7.5" customHeight="1">
      <c r="A43" s="230"/>
      <c r="B43" s="570"/>
      <c r="C43" s="570"/>
      <c r="D43" s="578" t="s">
        <v>448</v>
      </c>
      <c r="E43" s="574"/>
      <c r="F43" s="575"/>
    </row>
    <row r="44" spans="1:10">
      <c r="A44" s="324" t="s">
        <v>142</v>
      </c>
      <c r="B44" s="571"/>
      <c r="C44" s="571"/>
      <c r="D44" s="579"/>
      <c r="E44" s="576"/>
      <c r="F44" s="577"/>
    </row>
    <row r="45" spans="1:10">
      <c r="A45" s="323" t="s">
        <v>141</v>
      </c>
      <c r="B45" s="558"/>
      <c r="C45" s="558"/>
      <c r="D45" s="559" t="s">
        <v>140</v>
      </c>
      <c r="E45" s="559"/>
      <c r="F45" s="560"/>
    </row>
    <row r="46" spans="1:10" ht="5.25" customHeight="1" thickBot="1">
      <c r="A46" s="207"/>
      <c r="B46" s="231"/>
      <c r="C46" s="231"/>
      <c r="D46" s="222"/>
      <c r="E46" s="147"/>
      <c r="F46" s="83"/>
    </row>
    <row r="47" spans="1:10" ht="13.5" thickBot="1">
      <c r="A47" s="84"/>
      <c r="B47" s="232" t="s">
        <v>139</v>
      </c>
      <c r="C47" s="232"/>
      <c r="D47" s="233" t="s">
        <v>465</v>
      </c>
      <c r="E47" s="85"/>
      <c r="F47" s="234"/>
    </row>
    <row r="48" spans="1:10" ht="25.5" customHeight="1" thickBot="1">
      <c r="A48" s="561" t="s">
        <v>359</v>
      </c>
      <c r="B48" s="562"/>
      <c r="C48" s="562"/>
      <c r="D48" s="562"/>
      <c r="E48" s="562"/>
      <c r="F48" s="563"/>
    </row>
    <row r="52" spans="2:2">
      <c r="B52" s="79" t="s">
        <v>472</v>
      </c>
    </row>
  </sheetData>
  <sheetProtection algorithmName="SHA-512" hashValue="J/Wq7JFjf9WUYAlv3QH/rnHaluaHzZVpptvElCLDOnpQKJID77FIrM+t12HRiJGrhq2quuLd3Ql7h3HhUIuiTQ==" saltValue="qs9DrZO2RMqxinS6VD9O0Q==" spinCount="100000" sheet="1" objects="1" scenarios="1"/>
  <mergeCells count="40">
    <mergeCell ref="B45:C45"/>
    <mergeCell ref="D45:F45"/>
    <mergeCell ref="A48:F48"/>
    <mergeCell ref="A34:C34"/>
    <mergeCell ref="C41:E41"/>
    <mergeCell ref="C42:D42"/>
    <mergeCell ref="B43:C44"/>
    <mergeCell ref="A38:B38"/>
    <mergeCell ref="E43:F44"/>
    <mergeCell ref="D43:D44"/>
    <mergeCell ref="E38:F40"/>
    <mergeCell ref="B37:E37"/>
    <mergeCell ref="A35:E35"/>
    <mergeCell ref="A36:E36"/>
    <mergeCell ref="B32:D32"/>
    <mergeCell ref="A11:B11"/>
    <mergeCell ref="C11:D11"/>
    <mergeCell ref="A12:B12"/>
    <mergeCell ref="C12:D12"/>
    <mergeCell ref="A14:B14"/>
    <mergeCell ref="A20:B20"/>
    <mergeCell ref="A21:B21"/>
    <mergeCell ref="B26:D26"/>
    <mergeCell ref="B27:D27"/>
    <mergeCell ref="B28:D28"/>
    <mergeCell ref="A13:E13"/>
    <mergeCell ref="A22:E22"/>
    <mergeCell ref="A10:B10"/>
    <mergeCell ref="C10:D10"/>
    <mergeCell ref="A1:F1"/>
    <mergeCell ref="A2:F2"/>
    <mergeCell ref="A3:F3"/>
    <mergeCell ref="B4:C4"/>
    <mergeCell ref="E4:F4"/>
    <mergeCell ref="C6:D6"/>
    <mergeCell ref="A7:B7"/>
    <mergeCell ref="A8:B8"/>
    <mergeCell ref="D8:E8"/>
    <mergeCell ref="A9:B9"/>
    <mergeCell ref="C9:D9"/>
  </mergeCells>
  <pageMargins left="1.2" right="0.45" top="0.59" bottom="0.8" header="0.3" footer="0.5"/>
  <pageSetup scale="85" orientation="portrait" r:id="rId1"/>
  <headerFooter>
    <oddFooter>&amp;LAWFC-UMW Workbook R-2019&amp;C
&amp;A&amp;R Page 18-1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23"/>
  <sheetViews>
    <sheetView workbookViewId="0">
      <selection activeCell="D3" sqref="D3"/>
    </sheetView>
  </sheetViews>
  <sheetFormatPr defaultRowHeight="12.75"/>
  <cols>
    <col min="1" max="1" width="97.28515625" style="79" customWidth="1"/>
    <col min="2" max="16384" width="9.140625" style="79"/>
  </cols>
  <sheetData>
    <row r="1" spans="1:1" ht="20.25">
      <c r="A1" s="260" t="s">
        <v>455</v>
      </c>
    </row>
    <row r="2" spans="1:1" ht="7.5" customHeight="1">
      <c r="A2" s="260"/>
    </row>
    <row r="3" spans="1:1" ht="55.5" customHeight="1">
      <c r="A3" s="334" t="s">
        <v>458</v>
      </c>
    </row>
    <row r="4" spans="1:1" ht="7.5" customHeight="1">
      <c r="A4" s="334"/>
    </row>
    <row r="5" spans="1:1" ht="31.5">
      <c r="A5" s="333" t="s">
        <v>456</v>
      </c>
    </row>
    <row r="6" spans="1:1" ht="6" customHeight="1">
      <c r="A6" s="259"/>
    </row>
    <row r="7" spans="1:1" ht="28.5" customHeight="1">
      <c r="A7" s="259" t="s">
        <v>459</v>
      </c>
    </row>
    <row r="8" spans="1:1" ht="6" customHeight="1">
      <c r="A8" s="259"/>
    </row>
    <row r="9" spans="1:1" ht="15">
      <c r="A9" s="257" t="s">
        <v>437</v>
      </c>
    </row>
    <row r="10" spans="1:1" ht="51">
      <c r="A10" s="256" t="s">
        <v>436</v>
      </c>
    </row>
    <row r="11" spans="1:1" ht="10.5" customHeight="1">
      <c r="A11" s="258"/>
    </row>
    <row r="12" spans="1:1" ht="15">
      <c r="A12" s="257" t="s">
        <v>435</v>
      </c>
    </row>
    <row r="13" spans="1:1" ht="63.75">
      <c r="A13" s="255" t="s">
        <v>457</v>
      </c>
    </row>
    <row r="14" spans="1:1" ht="15">
      <c r="A14" s="258"/>
    </row>
    <row r="15" spans="1:1" ht="15">
      <c r="A15" s="257" t="s">
        <v>434</v>
      </c>
    </row>
    <row r="16" spans="1:1" ht="76.5">
      <c r="A16" s="256" t="s">
        <v>433</v>
      </c>
    </row>
    <row r="17" spans="1:1">
      <c r="A17" s="256"/>
    </row>
    <row r="18" spans="1:1" ht="15">
      <c r="A18" s="257" t="s">
        <v>432</v>
      </c>
    </row>
    <row r="19" spans="1:1" ht="63.75">
      <c r="A19" s="256" t="s">
        <v>431</v>
      </c>
    </row>
    <row r="20" spans="1:1">
      <c r="A20" s="256"/>
    </row>
    <row r="21" spans="1:1" ht="15">
      <c r="A21" s="257" t="s">
        <v>430</v>
      </c>
    </row>
    <row r="22" spans="1:1" ht="76.5">
      <c r="A22" s="255" t="s">
        <v>429</v>
      </c>
    </row>
    <row r="23" spans="1:1">
      <c r="A23" s="254"/>
    </row>
  </sheetData>
  <sheetProtection algorithmName="SHA-512" hashValue="2GEcubAEAE6UhwMUBzGG5a4jOPwWIHJdkSB39QM8dWcb6tVjd2/DQlSh3yBtSc0jBXq+GZNpW1viAxQStHaVvg==" saltValue="nwlwxaiUHy1G64vtyDT2Vg==" spinCount="100000" sheet="1" objects="1" scenarios="1"/>
  <hyperlinks>
    <hyperlink ref="A13" r:id="rId1" display="mailto:martharr@awfumc.org"/>
    <hyperlink ref="A22" r:id="rId2" display="mailto:umicm1@yahoo.com"/>
  </hyperlinks>
  <pageMargins left="1.2" right="0.45" top="0.59" bottom="0.8" header="0.3" footer="0.5"/>
  <pageSetup scale="97" fitToHeight="0" orientation="portrait" r:id="rId3"/>
  <headerFooter>
    <oddFooter>&amp;LAWFC-UMW Workbook R-2019&amp;C
&amp;A&amp;R Page 18-1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31"/>
  <sheetViews>
    <sheetView workbookViewId="0">
      <selection activeCell="D3" sqref="D3"/>
    </sheetView>
  </sheetViews>
  <sheetFormatPr defaultRowHeight="14.25"/>
  <cols>
    <col min="1" max="2" width="9.140625" style="264"/>
    <col min="3" max="3" width="12.28515625" style="264" customWidth="1"/>
    <col min="4" max="4" width="8.42578125" style="264" customWidth="1"/>
    <col min="5" max="5" width="12.140625" style="264" customWidth="1"/>
    <col min="6" max="6" width="9.42578125" style="264" customWidth="1"/>
    <col min="7" max="7" width="12.7109375" style="264" customWidth="1"/>
    <col min="8" max="8" width="9.140625" style="264"/>
    <col min="9" max="9" width="10.140625" style="264" customWidth="1"/>
    <col min="10" max="16384" width="9.140625" style="264"/>
  </cols>
  <sheetData>
    <row r="1" spans="1:9" ht="37.9" customHeight="1" thickBot="1">
      <c r="A1" s="583" t="s">
        <v>131</v>
      </c>
      <c r="B1" s="584"/>
      <c r="C1" s="584"/>
      <c r="D1" s="584"/>
      <c r="E1" s="584"/>
      <c r="F1" s="584"/>
      <c r="G1" s="584"/>
      <c r="H1" s="584"/>
      <c r="I1" s="585"/>
    </row>
    <row r="2" spans="1:9" ht="4.9000000000000004" customHeight="1"/>
    <row r="3" spans="1:9" ht="15">
      <c r="A3" s="586" t="s">
        <v>357</v>
      </c>
      <c r="B3" s="586"/>
      <c r="C3" s="586"/>
      <c r="D3" s="586"/>
      <c r="E3" s="586"/>
      <c r="F3" s="586"/>
      <c r="G3" s="586"/>
      <c r="H3" s="586"/>
      <c r="I3" s="586"/>
    </row>
    <row r="4" spans="1:9" ht="18.75" customHeight="1">
      <c r="E4" s="587" t="s">
        <v>246</v>
      </c>
      <c r="F4" s="587"/>
      <c r="G4" s="588"/>
      <c r="H4" s="588"/>
      <c r="I4" s="588"/>
    </row>
    <row r="5" spans="1:9" ht="6" customHeight="1">
      <c r="A5" s="589"/>
      <c r="B5" s="589"/>
      <c r="C5" s="589"/>
      <c r="D5" s="589"/>
      <c r="E5" s="589"/>
      <c r="F5" s="589"/>
      <c r="G5" s="589"/>
      <c r="H5" s="589"/>
      <c r="I5" s="589"/>
    </row>
    <row r="6" spans="1:9" ht="7.15" customHeight="1"/>
    <row r="7" spans="1:9" ht="15">
      <c r="A7" s="587" t="s">
        <v>130</v>
      </c>
      <c r="B7" s="587"/>
      <c r="C7" s="588"/>
      <c r="D7" s="588"/>
      <c r="E7" s="588"/>
      <c r="F7" s="265" t="s">
        <v>39</v>
      </c>
      <c r="G7" s="588"/>
      <c r="H7" s="588"/>
      <c r="I7" s="588"/>
    </row>
    <row r="8" spans="1:9" ht="15">
      <c r="A8" s="266" t="s">
        <v>30</v>
      </c>
      <c r="B8" s="588"/>
      <c r="C8" s="588"/>
      <c r="D8" s="588"/>
      <c r="E8" s="588"/>
      <c r="F8" s="588"/>
      <c r="G8" s="588"/>
      <c r="H8" s="588"/>
      <c r="I8" s="588"/>
    </row>
    <row r="9" spans="1:9" ht="7.15" customHeight="1"/>
    <row r="10" spans="1:9" ht="28.5" customHeight="1">
      <c r="A10" s="267">
        <v>1</v>
      </c>
      <c r="B10" s="597" t="s">
        <v>256</v>
      </c>
      <c r="C10" s="597"/>
      <c r="D10" s="597"/>
      <c r="E10" s="597"/>
      <c r="F10" s="597"/>
      <c r="G10" s="597"/>
      <c r="H10" s="597"/>
      <c r="I10" s="597"/>
    </row>
    <row r="11" spans="1:9" s="267" customFormat="1" ht="15">
      <c r="B11" s="598" t="s">
        <v>129</v>
      </c>
      <c r="C11" s="599"/>
      <c r="D11" s="268" t="s">
        <v>128</v>
      </c>
      <c r="E11" s="269" t="s">
        <v>127</v>
      </c>
      <c r="F11" s="269" t="s">
        <v>22</v>
      </c>
      <c r="G11" s="600" t="s">
        <v>126</v>
      </c>
      <c r="H11" s="600"/>
      <c r="I11" s="600"/>
    </row>
    <row r="12" spans="1:9" ht="26.25" customHeight="1">
      <c r="A12" s="267"/>
      <c r="B12" s="595"/>
      <c r="C12" s="596"/>
      <c r="D12" s="394"/>
      <c r="E12" s="395"/>
      <c r="F12" s="395"/>
      <c r="G12" s="592"/>
      <c r="H12" s="593"/>
      <c r="I12" s="594"/>
    </row>
    <row r="13" spans="1:9">
      <c r="A13" s="267"/>
      <c r="B13" s="590"/>
      <c r="C13" s="591"/>
      <c r="D13" s="394"/>
      <c r="E13" s="395"/>
      <c r="F13" s="395"/>
      <c r="G13" s="592"/>
      <c r="H13" s="593"/>
      <c r="I13" s="594"/>
    </row>
    <row r="14" spans="1:9" ht="28.5" customHeight="1">
      <c r="A14" s="267"/>
      <c r="B14" s="595"/>
      <c r="C14" s="596"/>
      <c r="D14" s="394"/>
      <c r="E14" s="395"/>
      <c r="F14" s="395"/>
      <c r="G14" s="592"/>
      <c r="H14" s="593"/>
      <c r="I14" s="594"/>
    </row>
    <row r="15" spans="1:9">
      <c r="A15" s="267"/>
      <c r="B15" s="590"/>
      <c r="C15" s="591"/>
      <c r="D15" s="394"/>
      <c r="E15" s="395"/>
      <c r="F15" s="395"/>
      <c r="G15" s="592"/>
      <c r="H15" s="593"/>
      <c r="I15" s="594"/>
    </row>
    <row r="16" spans="1:9">
      <c r="A16" s="267"/>
      <c r="B16" s="590"/>
      <c r="C16" s="591"/>
      <c r="D16" s="394"/>
      <c r="E16" s="395"/>
      <c r="F16" s="395"/>
      <c r="G16" s="592"/>
      <c r="H16" s="593"/>
      <c r="I16" s="594"/>
    </row>
    <row r="17" spans="1:9" ht="12.75" customHeight="1">
      <c r="A17" s="267"/>
      <c r="B17" s="604" t="s">
        <v>347</v>
      </c>
      <c r="C17" s="605"/>
      <c r="D17" s="605"/>
      <c r="E17" s="605"/>
      <c r="F17" s="605"/>
      <c r="G17" s="605"/>
      <c r="H17" s="605"/>
      <c r="I17" s="606"/>
    </row>
    <row r="18" spans="1:9" ht="15.75">
      <c r="A18" s="267">
        <v>2</v>
      </c>
      <c r="B18" s="270" t="s">
        <v>242</v>
      </c>
      <c r="D18" s="607" t="s">
        <v>348</v>
      </c>
      <c r="E18" s="608"/>
      <c r="F18" s="608"/>
    </row>
    <row r="19" spans="1:9">
      <c r="A19" s="267"/>
      <c r="B19" s="609" t="s">
        <v>349</v>
      </c>
      <c r="C19" s="601"/>
      <c r="D19" s="601"/>
      <c r="E19" s="601"/>
      <c r="F19" s="601"/>
      <c r="G19" s="602"/>
      <c r="H19" s="603"/>
    </row>
    <row r="20" spans="1:9">
      <c r="A20" s="267"/>
      <c r="B20" s="601" t="s">
        <v>125</v>
      </c>
      <c r="C20" s="601"/>
      <c r="D20" s="601"/>
      <c r="E20" s="601"/>
      <c r="F20" s="601"/>
      <c r="G20" s="602"/>
      <c r="H20" s="603"/>
    </row>
    <row r="21" spans="1:9">
      <c r="A21" s="267"/>
      <c r="B21" s="601" t="s">
        <v>124</v>
      </c>
      <c r="C21" s="601"/>
      <c r="D21" s="601"/>
      <c r="E21" s="601"/>
      <c r="F21" s="601"/>
      <c r="G21" s="602"/>
      <c r="H21" s="603"/>
      <c r="I21" s="271" t="s">
        <v>243</v>
      </c>
    </row>
    <row r="22" spans="1:9">
      <c r="A22" s="267"/>
      <c r="B22" s="601" t="s">
        <v>123</v>
      </c>
      <c r="C22" s="601"/>
      <c r="D22" s="601"/>
      <c r="E22" s="601"/>
      <c r="F22" s="601"/>
      <c r="G22" s="602"/>
      <c r="H22" s="603"/>
      <c r="I22" s="271" t="s">
        <v>243</v>
      </c>
    </row>
    <row r="23" spans="1:9">
      <c r="A23" s="267"/>
      <c r="B23" s="613" t="s">
        <v>350</v>
      </c>
      <c r="C23" s="614"/>
      <c r="D23" s="614"/>
      <c r="E23" s="614"/>
      <c r="F23" s="614"/>
      <c r="G23" s="602"/>
      <c r="H23" s="603"/>
    </row>
    <row r="24" spans="1:9" ht="10.9" customHeight="1">
      <c r="A24" s="267"/>
    </row>
    <row r="25" spans="1:9" s="272" customFormat="1" ht="16.5" customHeight="1">
      <c r="A25" s="267">
        <v>3</v>
      </c>
      <c r="B25" s="615" t="s">
        <v>273</v>
      </c>
      <c r="C25" s="616"/>
      <c r="D25" s="616"/>
      <c r="E25" s="616"/>
      <c r="F25" s="616"/>
      <c r="G25" s="616"/>
      <c r="H25" s="617" t="s">
        <v>218</v>
      </c>
      <c r="I25" s="617"/>
    </row>
    <row r="26" spans="1:9">
      <c r="A26" s="267"/>
      <c r="B26" s="264" t="s">
        <v>122</v>
      </c>
      <c r="G26" s="273"/>
      <c r="H26" s="588"/>
      <c r="I26" s="588"/>
    </row>
    <row r="27" spans="1:9">
      <c r="A27" s="267"/>
      <c r="B27" s="264" t="s">
        <v>121</v>
      </c>
      <c r="G27" s="273"/>
      <c r="H27" s="588"/>
      <c r="I27" s="588"/>
    </row>
    <row r="28" spans="1:9">
      <c r="A28" s="267"/>
      <c r="B28" s="264" t="s">
        <v>120</v>
      </c>
      <c r="G28" s="273"/>
      <c r="H28" s="588"/>
      <c r="I28" s="588"/>
    </row>
    <row r="29" spans="1:9">
      <c r="A29" s="267"/>
      <c r="B29" s="264" t="s">
        <v>119</v>
      </c>
      <c r="G29" s="273"/>
      <c r="H29" s="588"/>
      <c r="I29" s="588"/>
    </row>
    <row r="30" spans="1:9">
      <c r="A30" s="267"/>
      <c r="G30" s="274"/>
      <c r="H30" s="396"/>
      <c r="I30" s="396"/>
    </row>
    <row r="31" spans="1:9" ht="15">
      <c r="A31" s="267">
        <v>4</v>
      </c>
      <c r="B31" s="270" t="s">
        <v>88</v>
      </c>
    </row>
    <row r="32" spans="1:9" ht="36" customHeight="1">
      <c r="A32" s="267"/>
      <c r="B32" s="610" t="s">
        <v>351</v>
      </c>
      <c r="C32" s="610"/>
      <c r="D32" s="610"/>
      <c r="E32" s="610"/>
      <c r="F32" s="610"/>
      <c r="G32" s="610"/>
      <c r="H32" s="610"/>
      <c r="I32" s="610"/>
    </row>
    <row r="33" spans="1:9">
      <c r="A33" s="275" t="s">
        <v>263</v>
      </c>
      <c r="B33" s="276" t="s">
        <v>258</v>
      </c>
      <c r="E33" s="611" t="s">
        <v>84</v>
      </c>
      <c r="F33" s="611"/>
      <c r="G33" s="277"/>
    </row>
    <row r="34" spans="1:9">
      <c r="A34" s="275" t="s">
        <v>264</v>
      </c>
      <c r="B34" s="276" t="s">
        <v>259</v>
      </c>
      <c r="E34" s="611" t="s">
        <v>84</v>
      </c>
      <c r="F34" s="611"/>
      <c r="G34" s="264" t="s">
        <v>87</v>
      </c>
    </row>
    <row r="35" spans="1:9">
      <c r="A35" s="275" t="s">
        <v>265</v>
      </c>
      <c r="B35" s="276" t="s">
        <v>260</v>
      </c>
      <c r="E35" s="612" t="s">
        <v>84</v>
      </c>
      <c r="F35" s="612"/>
      <c r="G35" s="264" t="s">
        <v>86</v>
      </c>
    </row>
    <row r="36" spans="1:9">
      <c r="A36" s="275" t="s">
        <v>274</v>
      </c>
      <c r="B36" s="276" t="s">
        <v>261</v>
      </c>
      <c r="E36" s="612" t="s">
        <v>84</v>
      </c>
      <c r="F36" s="612"/>
      <c r="G36" s="264" t="s">
        <v>86</v>
      </c>
    </row>
    <row r="37" spans="1:9" ht="15" thickBot="1">
      <c r="A37" s="275" t="s">
        <v>266</v>
      </c>
      <c r="B37" s="276" t="s">
        <v>262</v>
      </c>
      <c r="E37" s="623" t="s">
        <v>84</v>
      </c>
      <c r="F37" s="623"/>
    </row>
    <row r="38" spans="1:9">
      <c r="A38" s="275"/>
      <c r="B38" s="622" t="s">
        <v>275</v>
      </c>
      <c r="C38" s="622"/>
      <c r="D38" s="622"/>
      <c r="E38" s="624">
        <f>SUM(E33:F37)</f>
        <v>0</v>
      </c>
      <c r="F38" s="624"/>
    </row>
    <row r="39" spans="1:9">
      <c r="A39" s="275" t="s">
        <v>267</v>
      </c>
      <c r="B39" s="276" t="s">
        <v>439</v>
      </c>
      <c r="E39" s="611" t="s">
        <v>84</v>
      </c>
      <c r="F39" s="611"/>
      <c r="G39" s="278" t="s">
        <v>85</v>
      </c>
    </row>
    <row r="40" spans="1:9">
      <c r="A40" s="275" t="s">
        <v>268</v>
      </c>
      <c r="B40" s="276" t="s">
        <v>244</v>
      </c>
      <c r="E40" s="611" t="s">
        <v>84</v>
      </c>
      <c r="F40" s="611"/>
      <c r="G40" s="278" t="s">
        <v>257</v>
      </c>
    </row>
    <row r="41" spans="1:9">
      <c r="A41" s="267"/>
      <c r="B41" s="338" t="s">
        <v>440</v>
      </c>
      <c r="E41" s="611" t="s">
        <v>84</v>
      </c>
      <c r="F41" s="611"/>
      <c r="G41" s="278" t="s">
        <v>441</v>
      </c>
    </row>
    <row r="42" spans="1:9" ht="28.5" customHeight="1">
      <c r="A42" s="267">
        <v>5</v>
      </c>
      <c r="B42" s="618" t="s">
        <v>466</v>
      </c>
      <c r="C42" s="619"/>
      <c r="D42" s="619"/>
      <c r="E42" s="619"/>
      <c r="F42" s="620" t="s">
        <v>84</v>
      </c>
      <c r="G42" s="620"/>
      <c r="H42" s="621"/>
      <c r="I42" s="621"/>
    </row>
    <row r="43" spans="1:9" ht="15">
      <c r="A43" s="267"/>
      <c r="B43" s="622" t="s">
        <v>352</v>
      </c>
      <c r="C43" s="622"/>
      <c r="D43" s="622"/>
      <c r="E43" s="622"/>
      <c r="F43" s="620" t="s">
        <v>84</v>
      </c>
      <c r="G43" s="620"/>
      <c r="H43" s="279" t="s">
        <v>245</v>
      </c>
    </row>
    <row r="44" spans="1:9" ht="9" customHeight="1">
      <c r="A44" s="267"/>
    </row>
    <row r="45" spans="1:9" ht="15" customHeight="1">
      <c r="A45" s="267">
        <v>6</v>
      </c>
      <c r="B45" s="264" t="s">
        <v>83</v>
      </c>
      <c r="H45" s="397"/>
    </row>
    <row r="46" spans="1:9" ht="15" customHeight="1" thickBot="1">
      <c r="A46" s="267"/>
      <c r="B46" s="280" t="s">
        <v>82</v>
      </c>
      <c r="D46" s="281"/>
      <c r="E46" s="620"/>
      <c r="F46" s="620"/>
      <c r="G46" s="620"/>
      <c r="H46" s="620"/>
    </row>
    <row r="47" spans="1:9" ht="21" customHeight="1" thickBot="1">
      <c r="A47" s="629" t="s">
        <v>220</v>
      </c>
      <c r="B47" s="630"/>
      <c r="C47" s="630"/>
      <c r="D47" s="630"/>
      <c r="E47" s="630"/>
      <c r="F47" s="630"/>
      <c r="G47" s="630"/>
      <c r="H47" s="630"/>
      <c r="I47" s="631"/>
    </row>
    <row r="48" spans="1:9" ht="24.75" customHeight="1" thickBot="1">
      <c r="A48" s="632" t="s">
        <v>130</v>
      </c>
      <c r="B48" s="632"/>
      <c r="C48" s="633">
        <f>C7</f>
        <v>0</v>
      </c>
      <c r="D48" s="634"/>
      <c r="E48" s="635"/>
      <c r="G48" s="282" t="s">
        <v>219</v>
      </c>
      <c r="H48" s="636">
        <f>G4</f>
        <v>0</v>
      </c>
      <c r="I48" s="637"/>
    </row>
    <row r="49" spans="1:9" ht="8.4499999999999993" customHeight="1">
      <c r="A49" s="267"/>
    </row>
    <row r="50" spans="1:9" s="284" customFormat="1" ht="15" customHeight="1">
      <c r="A50" s="283"/>
      <c r="C50" s="638"/>
      <c r="D50" s="638"/>
      <c r="E50" s="638"/>
      <c r="F50" s="638"/>
      <c r="G50" s="638"/>
      <c r="H50" s="638"/>
    </row>
    <row r="51" spans="1:9" ht="15" customHeight="1">
      <c r="A51" s="267">
        <v>7</v>
      </c>
      <c r="B51" s="264" t="s">
        <v>81</v>
      </c>
      <c r="F51" s="285" t="s">
        <v>80</v>
      </c>
      <c r="G51" s="285" t="s">
        <v>79</v>
      </c>
      <c r="H51" s="285" t="s">
        <v>78</v>
      </c>
    </row>
    <row r="52" spans="1:9" ht="15" customHeight="1">
      <c r="A52" s="267"/>
      <c r="B52" s="395"/>
      <c r="C52" s="264" t="s">
        <v>77</v>
      </c>
      <c r="F52" s="395"/>
      <c r="G52" s="395"/>
      <c r="H52" s="395"/>
    </row>
    <row r="53" spans="1:9" ht="8.4499999999999993" customHeight="1">
      <c r="A53" s="267"/>
    </row>
    <row r="54" spans="1:9" ht="34.15" customHeight="1">
      <c r="A54" s="286">
        <v>8</v>
      </c>
      <c r="B54" s="639" t="s">
        <v>118</v>
      </c>
      <c r="C54" s="639"/>
      <c r="D54" s="639"/>
      <c r="E54" s="639"/>
      <c r="F54" s="639"/>
      <c r="G54" s="639"/>
      <c r="H54" s="639"/>
      <c r="I54" s="639"/>
    </row>
    <row r="55" spans="1:9" ht="15">
      <c r="B55" s="625" t="s">
        <v>117</v>
      </c>
      <c r="C55" s="625"/>
      <c r="D55" s="625"/>
      <c r="E55" s="625"/>
      <c r="F55" s="625"/>
      <c r="G55" s="625"/>
      <c r="H55" s="625"/>
    </row>
    <row r="56" spans="1:9" s="280" customFormat="1" ht="19.149999999999999" customHeight="1">
      <c r="A56" s="287" t="s">
        <v>116</v>
      </c>
      <c r="B56" s="280" t="s">
        <v>115</v>
      </c>
      <c r="F56" s="287" t="s">
        <v>114</v>
      </c>
      <c r="G56" s="280" t="s">
        <v>113</v>
      </c>
    </row>
    <row r="57" spans="1:9" s="280" customFormat="1" ht="12.75">
      <c r="A57" s="287"/>
      <c r="B57" s="280" t="s">
        <v>112</v>
      </c>
      <c r="F57" s="287"/>
      <c r="G57" s="288" t="s">
        <v>111</v>
      </c>
    </row>
    <row r="58" spans="1:9" s="280" customFormat="1" ht="12.75">
      <c r="A58" s="287"/>
      <c r="B58" s="280" t="s">
        <v>110</v>
      </c>
      <c r="F58" s="287"/>
      <c r="G58" s="280" t="s">
        <v>101</v>
      </c>
    </row>
    <row r="59" spans="1:9" s="280" customFormat="1" ht="12.75">
      <c r="A59" s="287"/>
      <c r="F59" s="287"/>
    </row>
    <row r="60" spans="1:9" s="280" customFormat="1" ht="6.6" customHeight="1">
      <c r="A60" s="287"/>
      <c r="F60" s="287"/>
    </row>
    <row r="61" spans="1:9" s="280" customFormat="1" ht="12.75">
      <c r="A61" s="287" t="s">
        <v>109</v>
      </c>
      <c r="B61" s="280" t="s">
        <v>108</v>
      </c>
      <c r="F61" s="287" t="s">
        <v>107</v>
      </c>
      <c r="G61" s="280" t="s">
        <v>106</v>
      </c>
    </row>
    <row r="62" spans="1:9" s="280" customFormat="1" ht="12.75">
      <c r="A62" s="289"/>
      <c r="B62" s="280" t="s">
        <v>105</v>
      </c>
      <c r="G62" s="280" t="s">
        <v>104</v>
      </c>
    </row>
    <row r="63" spans="1:9" s="280" customFormat="1" ht="12.75">
      <c r="A63" s="290"/>
      <c r="B63" s="280" t="s">
        <v>103</v>
      </c>
      <c r="G63" s="280" t="s">
        <v>102</v>
      </c>
    </row>
    <row r="64" spans="1:9" s="280" customFormat="1" ht="12.75">
      <c r="A64" s="290"/>
      <c r="B64" s="280" t="s">
        <v>101</v>
      </c>
      <c r="G64" s="280" t="s">
        <v>101</v>
      </c>
    </row>
    <row r="65" spans="1:9" s="280" customFormat="1" ht="12.75"/>
    <row r="66" spans="1:9" s="280" customFormat="1" ht="4.9000000000000004" customHeight="1"/>
    <row r="67" spans="1:9" ht="14.45" customHeight="1">
      <c r="B67" s="626" t="s">
        <v>100</v>
      </c>
      <c r="C67" s="626"/>
      <c r="D67" s="626"/>
      <c r="E67" s="626"/>
      <c r="F67" s="626"/>
      <c r="G67" s="626"/>
      <c r="H67" s="626"/>
      <c r="I67" s="626"/>
    </row>
    <row r="68" spans="1:9" ht="18.75" customHeight="1">
      <c r="A68" s="627" t="s">
        <v>217</v>
      </c>
      <c r="B68" s="626"/>
      <c r="C68" s="626"/>
      <c r="D68" s="626"/>
      <c r="E68" s="626"/>
      <c r="F68" s="626"/>
      <c r="G68" s="626"/>
      <c r="H68" s="626"/>
      <c r="I68" s="626"/>
    </row>
    <row r="69" spans="1:9" ht="13.9" customHeight="1">
      <c r="B69" s="270"/>
      <c r="C69" s="270"/>
      <c r="D69" s="600" t="s">
        <v>99</v>
      </c>
      <c r="E69" s="600"/>
      <c r="F69" s="600"/>
      <c r="G69" s="600"/>
      <c r="H69" s="600"/>
      <c r="I69" s="291" t="s">
        <v>98</v>
      </c>
    </row>
    <row r="70" spans="1:9" ht="13.9" customHeight="1">
      <c r="B70" s="598" t="s">
        <v>97</v>
      </c>
      <c r="C70" s="628"/>
      <c r="D70" s="269" t="s">
        <v>96</v>
      </c>
      <c r="E70" s="269" t="s">
        <v>95</v>
      </c>
      <c r="F70" s="269" t="s">
        <v>94</v>
      </c>
      <c r="G70" s="269" t="s">
        <v>93</v>
      </c>
      <c r="H70" s="269" t="s">
        <v>92</v>
      </c>
      <c r="I70" s="292" t="s">
        <v>91</v>
      </c>
    </row>
    <row r="71" spans="1:9" ht="13.9" customHeight="1">
      <c r="A71" s="293">
        <v>1</v>
      </c>
      <c r="B71" s="620"/>
      <c r="C71" s="620"/>
      <c r="D71" s="395"/>
      <c r="E71" s="395"/>
      <c r="F71" s="395"/>
      <c r="G71" s="395"/>
      <c r="H71" s="395"/>
      <c r="I71" s="395"/>
    </row>
    <row r="72" spans="1:9" ht="13.9" customHeight="1">
      <c r="A72" s="293">
        <v>2</v>
      </c>
      <c r="B72" s="620"/>
      <c r="C72" s="620"/>
      <c r="D72" s="395"/>
      <c r="E72" s="395"/>
      <c r="F72" s="395"/>
      <c r="G72" s="395"/>
      <c r="H72" s="395"/>
      <c r="I72" s="395"/>
    </row>
    <row r="73" spans="1:9" ht="13.9" customHeight="1">
      <c r="A73" s="293">
        <v>3</v>
      </c>
      <c r="B73" s="620"/>
      <c r="C73" s="620"/>
      <c r="D73" s="395"/>
      <c r="E73" s="395"/>
      <c r="F73" s="395"/>
      <c r="G73" s="395"/>
      <c r="H73" s="395"/>
      <c r="I73" s="395"/>
    </row>
    <row r="74" spans="1:9" ht="13.9" customHeight="1">
      <c r="A74" s="293">
        <v>4</v>
      </c>
      <c r="B74" s="620"/>
      <c r="C74" s="620"/>
      <c r="D74" s="395"/>
      <c r="E74" s="395"/>
      <c r="F74" s="395"/>
      <c r="G74" s="395"/>
      <c r="H74" s="395"/>
      <c r="I74" s="395"/>
    </row>
    <row r="75" spans="1:9" ht="13.9" customHeight="1">
      <c r="A75" s="293">
        <v>5</v>
      </c>
      <c r="B75" s="620"/>
      <c r="C75" s="620"/>
      <c r="D75" s="395"/>
      <c r="E75" s="395"/>
      <c r="F75" s="395"/>
      <c r="G75" s="395"/>
      <c r="H75" s="395"/>
      <c r="I75" s="395"/>
    </row>
    <row r="76" spans="1:9">
      <c r="A76" s="293">
        <v>6</v>
      </c>
      <c r="B76" s="620"/>
      <c r="C76" s="620"/>
      <c r="D76" s="395"/>
      <c r="E76" s="395"/>
      <c r="F76" s="395"/>
      <c r="G76" s="395"/>
      <c r="H76" s="395"/>
      <c r="I76" s="395"/>
    </row>
    <row r="77" spans="1:9">
      <c r="A77" s="293">
        <v>7</v>
      </c>
      <c r="B77" s="620"/>
      <c r="C77" s="620"/>
      <c r="D77" s="395"/>
      <c r="E77" s="395"/>
      <c r="F77" s="395"/>
      <c r="G77" s="395"/>
      <c r="H77" s="395"/>
      <c r="I77" s="395"/>
    </row>
    <row r="78" spans="1:9">
      <c r="A78" s="293">
        <v>8</v>
      </c>
      <c r="B78" s="620"/>
      <c r="C78" s="620"/>
      <c r="D78" s="395"/>
      <c r="E78" s="395"/>
      <c r="F78" s="395"/>
      <c r="G78" s="395"/>
      <c r="H78" s="395"/>
      <c r="I78" s="395"/>
    </row>
    <row r="79" spans="1:9">
      <c r="A79" s="293">
        <v>9</v>
      </c>
      <c r="B79" s="620"/>
      <c r="C79" s="620"/>
      <c r="D79" s="395"/>
      <c r="E79" s="395"/>
      <c r="F79" s="395"/>
      <c r="G79" s="395"/>
      <c r="H79" s="395"/>
      <c r="I79" s="395"/>
    </row>
    <row r="80" spans="1:9">
      <c r="A80" s="293">
        <v>10</v>
      </c>
      <c r="B80" s="620"/>
      <c r="C80" s="620"/>
      <c r="D80" s="395"/>
      <c r="E80" s="395"/>
      <c r="F80" s="395"/>
      <c r="G80" s="395"/>
      <c r="H80" s="395"/>
      <c r="I80" s="395"/>
    </row>
    <row r="81" spans="1:9">
      <c r="A81" s="293">
        <v>11</v>
      </c>
      <c r="B81" s="620"/>
      <c r="C81" s="620"/>
      <c r="D81" s="395"/>
      <c r="E81" s="395"/>
      <c r="F81" s="395"/>
      <c r="G81" s="395"/>
      <c r="H81" s="395"/>
      <c r="I81" s="395"/>
    </row>
    <row r="82" spans="1:9">
      <c r="A82" s="293">
        <v>12</v>
      </c>
      <c r="B82" s="620"/>
      <c r="C82" s="620"/>
      <c r="D82" s="395"/>
      <c r="E82" s="395"/>
      <c r="F82" s="395"/>
      <c r="G82" s="395"/>
      <c r="H82" s="395"/>
      <c r="I82" s="395"/>
    </row>
    <row r="83" spans="1:9">
      <c r="A83" s="293">
        <v>13</v>
      </c>
      <c r="B83" s="620"/>
      <c r="C83" s="620"/>
      <c r="D83" s="395"/>
      <c r="E83" s="395"/>
      <c r="F83" s="395"/>
      <c r="G83" s="395"/>
      <c r="H83" s="395"/>
      <c r="I83" s="395"/>
    </row>
    <row r="84" spans="1:9">
      <c r="A84" s="293">
        <v>14</v>
      </c>
      <c r="B84" s="620"/>
      <c r="C84" s="620"/>
      <c r="D84" s="395"/>
      <c r="E84" s="395"/>
      <c r="F84" s="395"/>
      <c r="G84" s="395"/>
      <c r="H84" s="395"/>
      <c r="I84" s="395"/>
    </row>
    <row r="85" spans="1:9">
      <c r="A85" s="293">
        <v>15</v>
      </c>
      <c r="B85" s="620"/>
      <c r="C85" s="620"/>
      <c r="D85" s="395"/>
      <c r="E85" s="395"/>
      <c r="F85" s="395"/>
      <c r="G85" s="395"/>
      <c r="H85" s="395"/>
      <c r="I85" s="395"/>
    </row>
    <row r="86" spans="1:9">
      <c r="A86" s="293">
        <v>16</v>
      </c>
      <c r="B86" s="620"/>
      <c r="C86" s="620"/>
      <c r="D86" s="395"/>
      <c r="E86" s="395"/>
      <c r="F86" s="395"/>
      <c r="G86" s="395"/>
      <c r="H86" s="395"/>
      <c r="I86" s="395"/>
    </row>
    <row r="87" spans="1:9">
      <c r="A87" s="293">
        <v>17</v>
      </c>
      <c r="B87" s="620"/>
      <c r="C87" s="620"/>
      <c r="D87" s="395"/>
      <c r="E87" s="395"/>
      <c r="F87" s="395"/>
      <c r="G87" s="395"/>
      <c r="H87" s="395"/>
      <c r="I87" s="395"/>
    </row>
    <row r="88" spans="1:9">
      <c r="A88" s="293">
        <v>18</v>
      </c>
      <c r="B88" s="398"/>
      <c r="C88" s="398"/>
      <c r="D88" s="395"/>
      <c r="E88" s="395"/>
      <c r="F88" s="395"/>
      <c r="G88" s="395"/>
      <c r="H88" s="395"/>
      <c r="I88" s="395"/>
    </row>
    <row r="89" spans="1:9">
      <c r="A89" s="293">
        <v>19</v>
      </c>
      <c r="B89" s="398"/>
      <c r="C89" s="398"/>
      <c r="D89" s="395"/>
      <c r="E89" s="395"/>
      <c r="F89" s="395"/>
      <c r="G89" s="395"/>
      <c r="H89" s="395"/>
      <c r="I89" s="395"/>
    </row>
    <row r="90" spans="1:9">
      <c r="A90" s="293">
        <v>20</v>
      </c>
      <c r="B90" s="398"/>
      <c r="C90" s="398"/>
      <c r="D90" s="395"/>
      <c r="E90" s="395"/>
      <c r="F90" s="395"/>
      <c r="G90" s="395"/>
      <c r="H90" s="395"/>
      <c r="I90" s="395"/>
    </row>
    <row r="91" spans="1:9">
      <c r="A91" s="293">
        <v>21</v>
      </c>
      <c r="B91" s="620"/>
      <c r="C91" s="620"/>
      <c r="D91" s="395"/>
      <c r="E91" s="395"/>
      <c r="F91" s="395"/>
      <c r="G91" s="395"/>
      <c r="H91" s="395"/>
      <c r="I91" s="395"/>
    </row>
    <row r="92" spans="1:9">
      <c r="A92" s="293">
        <v>22</v>
      </c>
      <c r="B92" s="620"/>
      <c r="C92" s="620"/>
      <c r="D92" s="395"/>
      <c r="E92" s="395"/>
      <c r="F92" s="395"/>
      <c r="G92" s="395"/>
      <c r="H92" s="395"/>
      <c r="I92" s="395"/>
    </row>
    <row r="93" spans="1:9" ht="15" thickBot="1">
      <c r="A93" s="293">
        <v>23</v>
      </c>
      <c r="B93" s="620"/>
      <c r="C93" s="620"/>
      <c r="D93" s="399"/>
      <c r="E93" s="399"/>
      <c r="F93" s="399"/>
      <c r="G93" s="399"/>
      <c r="H93" s="399"/>
      <c r="I93" s="399"/>
    </row>
    <row r="94" spans="1:9" ht="15.75" thickBot="1">
      <c r="C94" s="264" t="s">
        <v>90</v>
      </c>
      <c r="D94" s="400">
        <f>SUM(D71:D93)</f>
        <v>0</v>
      </c>
      <c r="E94" s="400">
        <f t="shared" ref="E94:I94" si="0">SUM(E71:E93)</f>
        <v>0</v>
      </c>
      <c r="F94" s="400">
        <f t="shared" si="0"/>
        <v>0</v>
      </c>
      <c r="G94" s="400">
        <f t="shared" si="0"/>
        <v>0</v>
      </c>
      <c r="H94" s="400">
        <f t="shared" si="0"/>
        <v>0</v>
      </c>
      <c r="I94" s="400">
        <f t="shared" si="0"/>
        <v>0</v>
      </c>
    </row>
    <row r="95" spans="1:9">
      <c r="A95" s="640" t="s">
        <v>89</v>
      </c>
      <c r="B95" s="640"/>
      <c r="C95" s="640"/>
      <c r="D95" s="640"/>
      <c r="E95" s="640"/>
      <c r="F95" s="640"/>
      <c r="G95" s="640"/>
      <c r="H95" s="640"/>
      <c r="I95" s="640"/>
    </row>
    <row r="96" spans="1:9" ht="9.75" customHeight="1"/>
    <row r="97" spans="1:9" ht="9" customHeight="1" thickBot="1"/>
    <row r="98" spans="1:9" ht="52.15" customHeight="1" thickBot="1">
      <c r="A98" s="294" t="s">
        <v>76</v>
      </c>
      <c r="B98" s="641" t="s">
        <v>353</v>
      </c>
      <c r="C98" s="642"/>
      <c r="D98" s="642"/>
      <c r="E98" s="642"/>
      <c r="F98" s="642"/>
      <c r="G98" s="642"/>
      <c r="H98" s="642"/>
      <c r="I98" s="643"/>
    </row>
    <row r="99" spans="1:9" ht="52.15" customHeight="1" thickBot="1">
      <c r="A99" s="295" t="s">
        <v>63</v>
      </c>
      <c r="B99" s="644">
        <f>C48</f>
        <v>0</v>
      </c>
      <c r="C99" s="645"/>
      <c r="D99" s="645"/>
      <c r="E99" s="645"/>
      <c r="F99" s="646"/>
      <c r="G99" s="296" t="s">
        <v>21</v>
      </c>
      <c r="H99" s="644">
        <f>H48</f>
        <v>0</v>
      </c>
      <c r="I99" s="646"/>
    </row>
    <row r="101" spans="1:9" ht="30.75" customHeight="1">
      <c r="A101" s="647" t="s">
        <v>277</v>
      </c>
      <c r="B101" s="647"/>
      <c r="C101" s="647"/>
      <c r="D101" s="647"/>
      <c r="E101" s="647"/>
      <c r="F101" s="647"/>
      <c r="G101" s="647"/>
      <c r="H101" s="647"/>
      <c r="I101" s="647"/>
    </row>
    <row r="103" spans="1:9" ht="15" customHeight="1">
      <c r="A103" s="648"/>
      <c r="B103" s="648"/>
      <c r="C103" s="648"/>
      <c r="D103" s="648"/>
      <c r="E103" s="648"/>
      <c r="F103" s="648"/>
      <c r="G103" s="648"/>
      <c r="H103" s="648"/>
      <c r="I103" s="648"/>
    </row>
    <row r="104" spans="1:9" ht="15" customHeight="1"/>
    <row r="105" spans="1:9" ht="15" customHeight="1">
      <c r="A105" s="648"/>
      <c r="B105" s="648"/>
      <c r="C105" s="648"/>
      <c r="D105" s="648"/>
      <c r="E105" s="648"/>
      <c r="F105" s="648"/>
      <c r="G105" s="648"/>
      <c r="H105" s="648"/>
      <c r="I105" s="648"/>
    </row>
    <row r="106" spans="1:9" ht="15" customHeight="1"/>
    <row r="107" spans="1:9" ht="15" customHeight="1">
      <c r="A107" s="648"/>
      <c r="B107" s="648"/>
      <c r="C107" s="648"/>
      <c r="D107" s="648"/>
      <c r="E107" s="648"/>
      <c r="F107" s="648"/>
      <c r="G107" s="648"/>
      <c r="H107" s="648"/>
      <c r="I107" s="648"/>
    </row>
    <row r="108" spans="1:9" ht="15" customHeight="1"/>
    <row r="109" spans="1:9" ht="15" customHeight="1">
      <c r="A109" s="648"/>
      <c r="B109" s="648"/>
      <c r="C109" s="648"/>
      <c r="D109" s="648"/>
      <c r="E109" s="648"/>
      <c r="F109" s="648"/>
      <c r="G109" s="648"/>
      <c r="H109" s="648"/>
      <c r="I109" s="648"/>
    </row>
    <row r="110" spans="1:9" ht="15" customHeight="1"/>
    <row r="111" spans="1:9" ht="15" customHeight="1">
      <c r="A111" s="648"/>
      <c r="B111" s="648"/>
      <c r="C111" s="648"/>
      <c r="D111" s="648"/>
      <c r="E111" s="648"/>
      <c r="F111" s="648"/>
      <c r="G111" s="648"/>
      <c r="H111" s="648"/>
      <c r="I111" s="648"/>
    </row>
    <row r="112" spans="1:9" ht="15" customHeight="1"/>
    <row r="113" spans="1:9" ht="15" customHeight="1">
      <c r="A113" s="648"/>
      <c r="B113" s="648"/>
      <c r="C113" s="648"/>
      <c r="D113" s="648"/>
      <c r="E113" s="648"/>
      <c r="F113" s="648"/>
      <c r="G113" s="648"/>
      <c r="H113" s="648"/>
      <c r="I113" s="648"/>
    </row>
    <row r="114" spans="1:9" ht="15" customHeight="1"/>
    <row r="115" spans="1:9" ht="15" customHeight="1">
      <c r="A115" s="648"/>
      <c r="B115" s="648"/>
      <c r="C115" s="648"/>
      <c r="D115" s="648"/>
      <c r="E115" s="648"/>
      <c r="F115" s="648"/>
      <c r="G115" s="648"/>
      <c r="H115" s="648"/>
      <c r="I115" s="648"/>
    </row>
    <row r="116" spans="1:9" ht="15" customHeight="1">
      <c r="A116" s="648"/>
      <c r="B116" s="648"/>
      <c r="C116" s="648"/>
      <c r="D116" s="648"/>
      <c r="E116" s="648"/>
      <c r="F116" s="648"/>
      <c r="G116" s="648"/>
      <c r="H116" s="648"/>
      <c r="I116" s="648"/>
    </row>
    <row r="117" spans="1:9" ht="15" customHeight="1"/>
    <row r="118" spans="1:9" ht="15" customHeight="1">
      <c r="A118" s="648"/>
      <c r="B118" s="648"/>
      <c r="C118" s="648"/>
      <c r="D118" s="648"/>
      <c r="E118" s="648"/>
      <c r="F118" s="648"/>
      <c r="G118" s="648"/>
      <c r="H118" s="648"/>
      <c r="I118" s="648"/>
    </row>
    <row r="119" spans="1:9" ht="15" customHeight="1"/>
    <row r="120" spans="1:9" ht="15" customHeight="1">
      <c r="A120" s="648"/>
      <c r="B120" s="648"/>
      <c r="C120" s="648"/>
      <c r="D120" s="648"/>
      <c r="E120" s="648"/>
      <c r="F120" s="648"/>
      <c r="G120" s="648"/>
      <c r="H120" s="648"/>
      <c r="I120" s="648"/>
    </row>
    <row r="121" spans="1:9" ht="15" customHeight="1"/>
    <row r="122" spans="1:9" ht="15" customHeight="1">
      <c r="A122" s="648"/>
      <c r="B122" s="648"/>
      <c r="C122" s="648"/>
      <c r="D122" s="648"/>
      <c r="E122" s="648"/>
      <c r="F122" s="648"/>
      <c r="G122" s="648"/>
      <c r="H122" s="648"/>
      <c r="I122" s="648"/>
    </row>
    <row r="123" spans="1:9" ht="15" customHeight="1"/>
    <row r="124" spans="1:9" ht="15" customHeight="1">
      <c r="A124" s="648"/>
      <c r="B124" s="648"/>
      <c r="C124" s="648"/>
      <c r="D124" s="648"/>
      <c r="E124" s="648"/>
      <c r="F124" s="648"/>
      <c r="G124" s="648"/>
      <c r="H124" s="648"/>
      <c r="I124" s="648"/>
    </row>
    <row r="125" spans="1:9" ht="15" customHeight="1"/>
    <row r="126" spans="1:9" ht="15" customHeight="1">
      <c r="A126" s="648"/>
      <c r="B126" s="648"/>
      <c r="C126" s="648"/>
      <c r="D126" s="648"/>
      <c r="E126" s="648"/>
      <c r="F126" s="648"/>
      <c r="G126" s="648"/>
      <c r="H126" s="648"/>
      <c r="I126" s="648"/>
    </row>
    <row r="127" spans="1:9" ht="15" customHeight="1"/>
    <row r="128" spans="1:9" ht="15" customHeight="1">
      <c r="A128" s="648"/>
      <c r="B128" s="648"/>
      <c r="C128" s="648"/>
      <c r="D128" s="648"/>
      <c r="E128" s="648"/>
      <c r="F128" s="648"/>
      <c r="G128" s="648"/>
      <c r="H128" s="648"/>
      <c r="I128" s="648"/>
    </row>
    <row r="129" ht="43.5" customHeight="1"/>
    <row r="130" ht="43.5" customHeight="1"/>
    <row r="131" ht="43.5" customHeight="1"/>
  </sheetData>
  <sheetProtection algorithmName="SHA-512" hashValue="XJjv2z5w83+N/iuxUBUoFD5FUdKK2vqrnXvvuKeFWLOvbV+DGijViUNlmLOcPbtKVJtyGM/szfyYrdG4jmjnNw==" saltValue="Y9EujiJaGPV5foW8BxuGHw==" spinCount="100000" sheet="1" objects="1" scenarios="1"/>
  <mergeCells count="107">
    <mergeCell ref="A126:I126"/>
    <mergeCell ref="A128:I128"/>
    <mergeCell ref="A115:I115"/>
    <mergeCell ref="A116:I116"/>
    <mergeCell ref="A118:I118"/>
    <mergeCell ref="A120:I120"/>
    <mergeCell ref="A122:I122"/>
    <mergeCell ref="A124:I124"/>
    <mergeCell ref="A103:I103"/>
    <mergeCell ref="A105:I105"/>
    <mergeCell ref="A107:I107"/>
    <mergeCell ref="A109:I109"/>
    <mergeCell ref="A111:I111"/>
    <mergeCell ref="A113:I113"/>
    <mergeCell ref="B93:C93"/>
    <mergeCell ref="A95:I95"/>
    <mergeCell ref="B98:I98"/>
    <mergeCell ref="B99:F99"/>
    <mergeCell ref="H99:I99"/>
    <mergeCell ref="A101:I101"/>
    <mergeCell ref="B84:C84"/>
    <mergeCell ref="B85:C85"/>
    <mergeCell ref="B86:C86"/>
    <mergeCell ref="B87:C87"/>
    <mergeCell ref="B91:C91"/>
    <mergeCell ref="B92:C92"/>
    <mergeCell ref="B78:C78"/>
    <mergeCell ref="B79:C79"/>
    <mergeCell ref="B80:C80"/>
    <mergeCell ref="B81:C81"/>
    <mergeCell ref="B82:C82"/>
    <mergeCell ref="B83:C83"/>
    <mergeCell ref="B72:C72"/>
    <mergeCell ref="B73:C73"/>
    <mergeCell ref="B74:C74"/>
    <mergeCell ref="B75:C75"/>
    <mergeCell ref="B76:C76"/>
    <mergeCell ref="B77:C77"/>
    <mergeCell ref="B55:H55"/>
    <mergeCell ref="B67:I67"/>
    <mergeCell ref="A68:I68"/>
    <mergeCell ref="D69:H69"/>
    <mergeCell ref="B70:C70"/>
    <mergeCell ref="B71:C71"/>
    <mergeCell ref="A47:I47"/>
    <mergeCell ref="A48:B48"/>
    <mergeCell ref="C48:E48"/>
    <mergeCell ref="H48:I48"/>
    <mergeCell ref="C50:H50"/>
    <mergeCell ref="B54:I54"/>
    <mergeCell ref="B42:E42"/>
    <mergeCell ref="F42:G42"/>
    <mergeCell ref="H42:I42"/>
    <mergeCell ref="B43:E43"/>
    <mergeCell ref="F43:G43"/>
    <mergeCell ref="E46:H46"/>
    <mergeCell ref="E36:F36"/>
    <mergeCell ref="E37:F37"/>
    <mergeCell ref="B38:D38"/>
    <mergeCell ref="E38:F38"/>
    <mergeCell ref="E39:F39"/>
    <mergeCell ref="E41:F41"/>
    <mergeCell ref="E40:F40"/>
    <mergeCell ref="H28:I28"/>
    <mergeCell ref="H29:I29"/>
    <mergeCell ref="B32:I32"/>
    <mergeCell ref="E33:F33"/>
    <mergeCell ref="E34:F34"/>
    <mergeCell ref="E35:F35"/>
    <mergeCell ref="B23:F23"/>
    <mergeCell ref="G23:H23"/>
    <mergeCell ref="B25:G25"/>
    <mergeCell ref="H25:I25"/>
    <mergeCell ref="H26:I26"/>
    <mergeCell ref="H27:I27"/>
    <mergeCell ref="B20:F20"/>
    <mergeCell ref="G20:H20"/>
    <mergeCell ref="B21:F21"/>
    <mergeCell ref="G21:H21"/>
    <mergeCell ref="B22:F22"/>
    <mergeCell ref="G22:H22"/>
    <mergeCell ref="B16:C16"/>
    <mergeCell ref="G16:I16"/>
    <mergeCell ref="B17:I17"/>
    <mergeCell ref="D18:F18"/>
    <mergeCell ref="B19:F19"/>
    <mergeCell ref="G19:H19"/>
    <mergeCell ref="B14:C14"/>
    <mergeCell ref="G14:I14"/>
    <mergeCell ref="B15:C15"/>
    <mergeCell ref="G15:I15"/>
    <mergeCell ref="B8:I8"/>
    <mergeCell ref="B10:I10"/>
    <mergeCell ref="B11:C11"/>
    <mergeCell ref="G11:I11"/>
    <mergeCell ref="B12:C12"/>
    <mergeCell ref="G12:I12"/>
    <mergeCell ref="A1:I1"/>
    <mergeCell ref="A3:I3"/>
    <mergeCell ref="E4:F4"/>
    <mergeCell ref="G4:I4"/>
    <mergeCell ref="A5:I5"/>
    <mergeCell ref="A7:B7"/>
    <mergeCell ref="C7:E7"/>
    <mergeCell ref="G7:I7"/>
    <mergeCell ref="B13:C13"/>
    <mergeCell ref="G13:I13"/>
  </mergeCells>
  <pageMargins left="1.2" right="0.45" top="0.59" bottom="0.8" header="0.3" footer="0.5"/>
  <pageSetup scale="96" fitToHeight="0" orientation="portrait" r:id="rId1"/>
  <headerFooter>
    <oddFooter>&amp;LAWFC-UMW Workbook R-2019&amp;C
&amp;A&amp;R Page 18-1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54"/>
  <sheetViews>
    <sheetView workbookViewId="0">
      <selection activeCell="D3" sqref="D3"/>
    </sheetView>
  </sheetViews>
  <sheetFormatPr defaultRowHeight="14.25"/>
  <cols>
    <col min="1" max="1" width="9.140625" style="43"/>
    <col min="2" max="2" width="2.42578125" style="43" customWidth="1"/>
    <col min="3" max="3" width="4.5703125" style="57" customWidth="1"/>
    <col min="4" max="4" width="100" style="56" customWidth="1"/>
    <col min="5" max="5" width="23.85546875" style="74" customWidth="1"/>
    <col min="6" max="7" width="33.85546875" style="74" customWidth="1"/>
    <col min="8" max="16384" width="9.140625" style="43"/>
  </cols>
  <sheetData>
    <row r="1" spans="1:7" ht="16.899999999999999" customHeight="1">
      <c r="A1" s="658" t="s">
        <v>354</v>
      </c>
      <c r="B1" s="659"/>
      <c r="C1" s="659"/>
      <c r="D1" s="659"/>
      <c r="E1" s="659"/>
      <c r="F1" s="659"/>
      <c r="G1" s="660"/>
    </row>
    <row r="2" spans="1:7" s="64" customFormat="1" ht="6" customHeight="1">
      <c r="C2" s="63"/>
      <c r="D2" s="139"/>
      <c r="E2" s="47"/>
      <c r="F2" s="47"/>
      <c r="G2" s="47"/>
    </row>
    <row r="3" spans="1:7" ht="54" customHeight="1">
      <c r="A3" s="661" t="s">
        <v>468</v>
      </c>
      <c r="B3" s="662"/>
      <c r="C3" s="662"/>
      <c r="D3" s="662"/>
      <c r="E3" s="662"/>
      <c r="F3" s="662"/>
      <c r="G3" s="663"/>
    </row>
    <row r="4" spans="1:7" ht="3" customHeight="1" thickBot="1">
      <c r="A4" s="131"/>
      <c r="B4" s="64"/>
      <c r="C4" s="63"/>
      <c r="E4" s="140"/>
      <c r="F4" s="140"/>
      <c r="G4" s="140"/>
    </row>
    <row r="5" spans="1:7" ht="15">
      <c r="A5" s="73" t="s">
        <v>75</v>
      </c>
      <c r="B5" s="72"/>
      <c r="C5" s="71"/>
      <c r="D5" s="126" t="s">
        <v>74</v>
      </c>
      <c r="E5" s="668" t="s">
        <v>239</v>
      </c>
      <c r="F5" s="670"/>
      <c r="G5" s="671"/>
    </row>
    <row r="6" spans="1:7" ht="15">
      <c r="A6" s="70" t="s">
        <v>73</v>
      </c>
      <c r="B6" s="69"/>
      <c r="C6" s="68"/>
      <c r="D6" s="127" t="s">
        <v>72</v>
      </c>
      <c r="E6" s="669"/>
      <c r="F6" s="672"/>
      <c r="G6" s="673"/>
    </row>
    <row r="7" spans="1:7" ht="15">
      <c r="A7" s="141" t="s">
        <v>71</v>
      </c>
      <c r="B7" s="69"/>
      <c r="C7" s="58"/>
      <c r="D7" s="128" t="s">
        <v>70</v>
      </c>
      <c r="E7" s="188" t="s">
        <v>39</v>
      </c>
      <c r="F7" s="674"/>
      <c r="G7" s="675"/>
    </row>
    <row r="8" spans="1:7" s="64" customFormat="1" ht="14.25" customHeight="1">
      <c r="B8" s="142"/>
      <c r="C8" s="143" t="s">
        <v>255</v>
      </c>
      <c r="D8" s="144"/>
      <c r="E8" s="47"/>
      <c r="F8" s="47"/>
      <c r="G8" s="47"/>
    </row>
    <row r="9" spans="1:7" s="67" customFormat="1" ht="15">
      <c r="A9" s="145" t="s">
        <v>69</v>
      </c>
      <c r="B9" s="649" t="s">
        <v>68</v>
      </c>
      <c r="C9" s="649"/>
      <c r="D9" s="146" t="s">
        <v>67</v>
      </c>
      <c r="E9" s="146" t="s">
        <v>222</v>
      </c>
      <c r="F9" s="146" t="s">
        <v>223</v>
      </c>
      <c r="G9" s="146" t="s">
        <v>224</v>
      </c>
    </row>
    <row r="10" spans="1:7" ht="30" customHeight="1">
      <c r="A10" s="365"/>
      <c r="B10" s="136" t="s">
        <v>66</v>
      </c>
      <c r="C10" s="61">
        <v>1</v>
      </c>
      <c r="D10" s="133" t="s">
        <v>247</v>
      </c>
      <c r="E10" s="401"/>
      <c r="F10" s="401"/>
      <c r="G10" s="401"/>
    </row>
    <row r="11" spans="1:7" ht="3" customHeight="1">
      <c r="A11" s="60"/>
      <c r="B11" s="135"/>
      <c r="C11" s="63"/>
      <c r="D11" s="102"/>
    </row>
    <row r="12" spans="1:7" ht="57.75" customHeight="1">
      <c r="A12" s="365"/>
      <c r="B12" s="136" t="s">
        <v>66</v>
      </c>
      <c r="C12" s="61">
        <v>2</v>
      </c>
      <c r="D12" s="133" t="s">
        <v>502</v>
      </c>
      <c r="E12" s="401"/>
      <c r="F12" s="401"/>
      <c r="G12" s="401"/>
    </row>
    <row r="13" spans="1:7" ht="1.9" customHeight="1">
      <c r="B13" s="137"/>
      <c r="D13" s="102"/>
    </row>
    <row r="14" spans="1:7" ht="45">
      <c r="A14" s="365"/>
      <c r="B14" s="136" t="s">
        <v>66</v>
      </c>
      <c r="C14" s="61">
        <v>3</v>
      </c>
      <c r="D14" s="133" t="s">
        <v>495</v>
      </c>
      <c r="E14" s="401"/>
      <c r="F14" s="401"/>
      <c r="G14" s="401"/>
    </row>
    <row r="15" spans="1:7" ht="1.9" customHeight="1">
      <c r="A15" s="60"/>
      <c r="B15" s="135"/>
      <c r="C15" s="63"/>
      <c r="D15" s="102"/>
    </row>
    <row r="16" spans="1:7" ht="43.5" customHeight="1">
      <c r="A16" s="365"/>
      <c r="B16" s="136" t="s">
        <v>66</v>
      </c>
      <c r="C16" s="61">
        <v>4</v>
      </c>
      <c r="D16" s="133" t="s">
        <v>225</v>
      </c>
      <c r="E16" s="401"/>
      <c r="F16" s="401"/>
      <c r="G16" s="401"/>
    </row>
    <row r="17" spans="1:7" ht="3.6" customHeight="1">
      <c r="A17" s="60"/>
      <c r="B17" s="135"/>
      <c r="C17" s="63"/>
      <c r="D17" s="102"/>
    </row>
    <row r="18" spans="1:7" ht="36.75" customHeight="1">
      <c r="A18" s="365"/>
      <c r="B18" s="136" t="s">
        <v>66</v>
      </c>
      <c r="C18" s="61">
        <v>5</v>
      </c>
      <c r="D18" s="133" t="s">
        <v>226</v>
      </c>
      <c r="E18" s="401"/>
      <c r="F18" s="401"/>
      <c r="G18" s="401"/>
    </row>
    <row r="19" spans="1:7" ht="3" customHeight="1">
      <c r="A19" s="60"/>
      <c r="B19" s="135"/>
      <c r="C19" s="63"/>
      <c r="D19" s="102"/>
    </row>
    <row r="20" spans="1:7" ht="27.75" customHeight="1">
      <c r="A20" s="365"/>
      <c r="B20" s="136" t="s">
        <v>66</v>
      </c>
      <c r="C20" s="61">
        <v>6</v>
      </c>
      <c r="D20" s="133" t="s">
        <v>227</v>
      </c>
      <c r="E20" s="401"/>
      <c r="F20" s="401"/>
      <c r="G20" s="401"/>
    </row>
    <row r="21" spans="1:7" ht="2.4500000000000002" customHeight="1">
      <c r="B21" s="137"/>
      <c r="D21" s="102"/>
    </row>
    <row r="22" spans="1:7" ht="45">
      <c r="A22" s="365"/>
      <c r="B22" s="136" t="s">
        <v>66</v>
      </c>
      <c r="C22" s="61">
        <v>7</v>
      </c>
      <c r="D22" s="133" t="s">
        <v>496</v>
      </c>
      <c r="E22" s="401"/>
      <c r="F22" s="401"/>
      <c r="G22" s="401"/>
    </row>
    <row r="23" spans="1:7" ht="4.1500000000000004" customHeight="1">
      <c r="A23" s="60"/>
      <c r="B23" s="135"/>
      <c r="C23" s="63"/>
      <c r="D23" s="102"/>
    </row>
    <row r="24" spans="1:7" ht="30">
      <c r="A24" s="365"/>
      <c r="B24" s="136" t="s">
        <v>66</v>
      </c>
      <c r="C24" s="61">
        <v>8</v>
      </c>
      <c r="D24" s="133" t="s">
        <v>497</v>
      </c>
      <c r="E24" s="401"/>
      <c r="F24" s="401"/>
      <c r="G24" s="401"/>
    </row>
    <row r="25" spans="1:7" ht="3" customHeight="1">
      <c r="B25" s="137"/>
      <c r="D25" s="102"/>
    </row>
    <row r="26" spans="1:7" ht="35.25" customHeight="1">
      <c r="A26" s="365"/>
      <c r="B26" s="136" t="s">
        <v>66</v>
      </c>
      <c r="C26" s="61">
        <v>9</v>
      </c>
      <c r="D26" s="133" t="s">
        <v>498</v>
      </c>
      <c r="E26" s="401"/>
      <c r="F26" s="401"/>
      <c r="G26" s="401"/>
    </row>
    <row r="27" spans="1:7" ht="3" customHeight="1">
      <c r="A27" s="60"/>
      <c r="B27" s="135"/>
      <c r="C27" s="63"/>
      <c r="D27" s="102"/>
    </row>
    <row r="28" spans="1:7" ht="45">
      <c r="A28" s="365"/>
      <c r="B28" s="136" t="s">
        <v>66</v>
      </c>
      <c r="C28" s="65">
        <v>10</v>
      </c>
      <c r="D28" s="443" t="s">
        <v>499</v>
      </c>
      <c r="E28" s="401"/>
      <c r="F28" s="401"/>
      <c r="G28" s="401"/>
    </row>
    <row r="29" spans="1:7" ht="6" customHeight="1" thickBot="1">
      <c r="A29" s="152"/>
      <c r="B29" s="138"/>
      <c r="C29" s="58"/>
      <c r="D29" s="128"/>
    </row>
    <row r="30" spans="1:7" ht="21" thickBot="1">
      <c r="A30" s="154">
        <f>SUM(A10:A28)</f>
        <v>0</v>
      </c>
      <c r="B30" s="136" t="s">
        <v>66</v>
      </c>
      <c r="C30" s="63"/>
      <c r="D30" s="129" t="s">
        <v>65</v>
      </c>
      <c r="E30" s="129"/>
      <c r="F30" s="129"/>
      <c r="G30" s="129"/>
    </row>
    <row r="31" spans="1:7" ht="4.1500000000000004" customHeight="1">
      <c r="A31" s="153"/>
      <c r="B31" s="59"/>
      <c r="C31" s="58"/>
      <c r="D31" s="128"/>
    </row>
    <row r="32" spans="1:7" ht="24.75" customHeight="1">
      <c r="A32" s="365"/>
      <c r="B32" s="62"/>
      <c r="C32" s="61">
        <v>11</v>
      </c>
      <c r="D32" s="133" t="s">
        <v>248</v>
      </c>
      <c r="E32" s="401"/>
      <c r="F32" s="401"/>
      <c r="G32" s="401"/>
    </row>
    <row r="33" spans="1:7" ht="3" customHeight="1">
      <c r="A33" s="60"/>
      <c r="B33" s="64"/>
      <c r="C33" s="63"/>
      <c r="D33" s="102"/>
    </row>
    <row r="34" spans="1:7" ht="21" customHeight="1">
      <c r="A34" s="365"/>
      <c r="B34" s="62"/>
      <c r="C34" s="61">
        <v>12</v>
      </c>
      <c r="D34" s="133" t="s">
        <v>249</v>
      </c>
      <c r="E34" s="401"/>
      <c r="F34" s="401"/>
      <c r="G34" s="401"/>
    </row>
    <row r="35" spans="1:7" ht="2.4500000000000002" customHeight="1">
      <c r="A35" s="60"/>
      <c r="B35" s="64"/>
      <c r="C35" s="63"/>
      <c r="D35" s="102"/>
    </row>
    <row r="36" spans="1:7" ht="45.75">
      <c r="A36" s="365"/>
      <c r="B36" s="62"/>
      <c r="C36" s="61">
        <v>13</v>
      </c>
      <c r="D36" s="133" t="s">
        <v>228</v>
      </c>
      <c r="E36" s="401"/>
      <c r="F36" s="401"/>
      <c r="G36" s="401"/>
    </row>
    <row r="37" spans="1:7" ht="1.9" customHeight="1">
      <c r="A37" s="60"/>
      <c r="B37" s="64"/>
      <c r="C37" s="63"/>
      <c r="D37" s="102"/>
    </row>
    <row r="38" spans="1:7" ht="15.75">
      <c r="A38" s="365"/>
      <c r="B38" s="62"/>
      <c r="C38" s="61">
        <v>14</v>
      </c>
      <c r="D38" s="133" t="s">
        <v>229</v>
      </c>
      <c r="E38" s="401"/>
      <c r="F38" s="401"/>
      <c r="G38" s="401"/>
    </row>
    <row r="39" spans="1:7" ht="3.6" customHeight="1">
      <c r="A39" s="60"/>
      <c r="B39" s="64"/>
      <c r="C39" s="63"/>
      <c r="D39" s="102"/>
    </row>
    <row r="40" spans="1:7" ht="36" customHeight="1">
      <c r="A40" s="365"/>
      <c r="B40" s="62"/>
      <c r="C40" s="61">
        <v>15</v>
      </c>
      <c r="D40" s="133" t="s">
        <v>500</v>
      </c>
      <c r="E40" s="401"/>
      <c r="F40" s="401"/>
      <c r="G40" s="401"/>
    </row>
    <row r="41" spans="1:7" ht="3" customHeight="1">
      <c r="A41" s="60"/>
      <c r="B41" s="64"/>
      <c r="C41" s="63"/>
      <c r="D41" s="102"/>
    </row>
    <row r="42" spans="1:7" ht="34.5" customHeight="1">
      <c r="A42" s="365"/>
      <c r="B42" s="62"/>
      <c r="C42" s="61">
        <v>16</v>
      </c>
      <c r="D42" s="133" t="s">
        <v>501</v>
      </c>
      <c r="E42" s="401"/>
      <c r="F42" s="401"/>
      <c r="G42" s="401"/>
    </row>
    <row r="43" spans="1:7" ht="2.4500000000000002" customHeight="1">
      <c r="A43" s="60"/>
      <c r="B43" s="64"/>
      <c r="C43" s="63"/>
      <c r="D43" s="102"/>
    </row>
    <row r="44" spans="1:7" ht="39" customHeight="1">
      <c r="A44" s="365"/>
      <c r="B44" s="62"/>
      <c r="C44" s="61">
        <v>17</v>
      </c>
      <c r="D44" s="133" t="s">
        <v>250</v>
      </c>
      <c r="E44" s="401"/>
      <c r="F44" s="401"/>
      <c r="G44" s="401"/>
    </row>
    <row r="45" spans="1:7" ht="2.4500000000000002" customHeight="1">
      <c r="A45" s="60"/>
      <c r="B45" s="64"/>
      <c r="C45" s="63"/>
      <c r="D45" s="102"/>
    </row>
    <row r="46" spans="1:7" ht="38.25" customHeight="1">
      <c r="A46" s="365"/>
      <c r="B46" s="62"/>
      <c r="C46" s="61">
        <v>18</v>
      </c>
      <c r="D46" s="133" t="s">
        <v>230</v>
      </c>
      <c r="E46" s="401"/>
      <c r="F46" s="401"/>
      <c r="G46" s="401"/>
    </row>
    <row r="47" spans="1:7" ht="1.9" customHeight="1">
      <c r="A47" s="60"/>
      <c r="B47" s="64"/>
      <c r="C47" s="63"/>
      <c r="D47" s="102"/>
    </row>
    <row r="48" spans="1:7" ht="43.5" customHeight="1">
      <c r="A48" s="365"/>
      <c r="B48" s="62"/>
      <c r="C48" s="61">
        <v>19</v>
      </c>
      <c r="D48" s="133" t="s">
        <v>231</v>
      </c>
      <c r="E48" s="401"/>
      <c r="F48" s="401"/>
      <c r="G48" s="401"/>
    </row>
    <row r="49" spans="1:7" ht="1.9" customHeight="1">
      <c r="A49" s="60"/>
      <c r="B49" s="64"/>
      <c r="C49" s="63"/>
      <c r="D49" s="102"/>
    </row>
    <row r="50" spans="1:7" ht="35.25" customHeight="1">
      <c r="A50" s="365"/>
      <c r="B50" s="62"/>
      <c r="C50" s="61">
        <v>20</v>
      </c>
      <c r="D50" s="133" t="s">
        <v>232</v>
      </c>
      <c r="E50" s="401"/>
      <c r="F50" s="401"/>
      <c r="G50" s="401"/>
    </row>
    <row r="51" spans="1:7" ht="3.6" customHeight="1" thickBot="1">
      <c r="A51" s="66"/>
      <c r="B51" s="151"/>
      <c r="C51" s="68"/>
      <c r="D51" s="128"/>
    </row>
    <row r="52" spans="1:7" ht="18.75" thickBot="1">
      <c r="A52" s="652">
        <f>SUM(A32:A50)</f>
        <v>0</v>
      </c>
      <c r="B52" s="653"/>
      <c r="C52" s="654"/>
      <c r="D52" s="130" t="s">
        <v>64</v>
      </c>
      <c r="E52" s="130"/>
      <c r="F52" s="130"/>
      <c r="G52" s="130"/>
    </row>
    <row r="53" spans="1:7" ht="35.25" customHeight="1" thickBot="1">
      <c r="A53" s="655">
        <f>A52+A30</f>
        <v>0</v>
      </c>
      <c r="B53" s="656"/>
      <c r="C53" s="657"/>
      <c r="D53" s="664" t="s">
        <v>221</v>
      </c>
      <c r="E53" s="665"/>
      <c r="F53" s="665"/>
      <c r="G53" s="665"/>
    </row>
    <row r="54" spans="1:7" ht="18.75" thickBot="1">
      <c r="A54" s="650" t="s">
        <v>63</v>
      </c>
      <c r="B54" s="650"/>
      <c r="C54" s="651"/>
      <c r="D54" s="666">
        <f>F5</f>
        <v>0</v>
      </c>
      <c r="E54" s="667"/>
      <c r="F54" s="667"/>
      <c r="G54" s="667"/>
    </row>
  </sheetData>
  <sheetProtection algorithmName="SHA-512" hashValue="kXe6aIAMhzZbk2y9MBIknYUZw8nVBAbpr8VJ4cj6gCaNVDrJoBy3t3SVtjLxSbmtzC/5Tbu2ul2Sle2xakZS7A==" saltValue="YojWvxWrvBo0veQHeARdmw==" spinCount="100000" sheet="1" objects="1" scenarios="1"/>
  <mergeCells count="11">
    <mergeCell ref="B9:C9"/>
    <mergeCell ref="A54:C54"/>
    <mergeCell ref="A52:C52"/>
    <mergeCell ref="A53:C53"/>
    <mergeCell ref="A1:G1"/>
    <mergeCell ref="A3:G3"/>
    <mergeCell ref="D53:G53"/>
    <mergeCell ref="D54:G54"/>
    <mergeCell ref="E5:E6"/>
    <mergeCell ref="F5:G6"/>
    <mergeCell ref="F7:G7"/>
  </mergeCells>
  <pageMargins left="0.7" right="0.45" top="0.59" bottom="0.8" header="0.3" footer="0.5"/>
  <pageSetup scale="61" fitToHeight="0" orientation="landscape" r:id="rId1"/>
  <headerFooter>
    <oddFooter>&amp;LAWFC-UMW Workbook R-2019&amp;C
&amp;A&amp;R Page 18-1</oddFooter>
  </headerFooter>
  <rowBreaks count="1" manualBreakCount="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18-1 ALERT</vt:lpstr>
      <vt:lpstr>18-2 OFFICER LISTING</vt:lpstr>
      <vt:lpstr>18-3 DECEASED MEMBERS </vt:lpstr>
      <vt:lpstr>18-5 Pledge Card sample</vt:lpstr>
      <vt:lpstr>18-6 Mission Giving</vt:lpstr>
      <vt:lpstr>18-9 REMIT TREASURER</vt:lpstr>
      <vt:lpstr>18-10 AGENCY ADDRESSES</vt:lpstr>
      <vt:lpstr>18-11 Consolidated Pres Rpt</vt:lpstr>
      <vt:lpstr>18-12 Mission Today Unit</vt:lpstr>
      <vt:lpstr>18-13 Charter Racial Justice</vt:lpstr>
      <vt:lpstr>18-14 Ind Reading Prog. Form</vt:lpstr>
      <vt:lpstr>18-15 Talent Bank</vt:lpstr>
      <vt:lpstr>18-16 Scholarship</vt:lpstr>
      <vt:lpstr>'18-1 ALERT'!Print_Area</vt:lpstr>
      <vt:lpstr>'18-10 AGENCY ADDRESSES'!Print_Area</vt:lpstr>
      <vt:lpstr>'18-11 Consolidated Pres Rpt'!Print_Area</vt:lpstr>
      <vt:lpstr>'18-12 Mission Today Unit'!Print_Area</vt:lpstr>
      <vt:lpstr>'18-13 Charter Racial Justice'!Print_Area</vt:lpstr>
      <vt:lpstr>'18-14 Ind Reading Prog. Form'!Print_Area</vt:lpstr>
      <vt:lpstr>'18-15 Talent Bank'!Print_Area</vt:lpstr>
      <vt:lpstr>'18-16 Scholarship'!Print_Area</vt:lpstr>
      <vt:lpstr>'18-2 OFFICER LISTING'!Print_Area</vt:lpstr>
      <vt:lpstr>'18-3 DECEASED MEMBERS '!Print_Area</vt:lpstr>
      <vt:lpstr>'18-5 Pledge Card sample'!Print_Area</vt:lpstr>
      <vt:lpstr>'18-6 Mission Giving'!Print_Area</vt:lpstr>
      <vt:lpstr>'18-9 REMIT TREASURER'!Print_Area</vt:lpstr>
      <vt:lpstr>'18-12 Mission Today Unit'!Print_Titles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Kennon R. Agee</dc:creator>
  <cp:lastModifiedBy>JEAN</cp:lastModifiedBy>
  <cp:lastPrinted>2020-01-23T22:17:11Z</cp:lastPrinted>
  <dcterms:created xsi:type="dcterms:W3CDTF">2006-04-05T21:46:23Z</dcterms:created>
  <dcterms:modified xsi:type="dcterms:W3CDTF">2020-01-24T00:19:37Z</dcterms:modified>
</cp:coreProperties>
</file>