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jeanr\Documents\1 UMW\TRAINING\2020 Training and Forms\"/>
    </mc:Choice>
  </mc:AlternateContent>
  <xr:revisionPtr revIDLastSave="0" documentId="13_ncr:1_{7BA9A28C-9C0B-4864-A89A-91DB1700DC0C}" xr6:coauthVersionLast="45" xr6:coauthVersionMax="45" xr10:uidLastSave="{00000000-0000-0000-0000-000000000000}"/>
  <workbookProtection workbookAlgorithmName="SHA-512" workbookHashValue="39CRtdSSEKKhzHKsYaVyQJ39H4R3HDmM7Z3csrenxFdDO5TV0C/9/O2o3CeOHbfNmGryz18ZGj+27bwEECKOyA==" workbookSaltValue="8ywDM3xtNJEWRGBUSRV/sA==" workbookSpinCount="100000" lockStructure="1"/>
  <bookViews>
    <workbookView xWindow="-108" yWindow="-108" windowWidth="23256" windowHeight="12576" activeTab="15" xr2:uid="{00000000-000D-0000-FFFF-FFFF00000000}"/>
  </bookViews>
  <sheets>
    <sheet name="37-5 Committee Report" sheetId="5" r:id="rId1"/>
    <sheet name="37-6 Events CheckList" sheetId="6" r:id="rId2"/>
    <sheet name="37-7 Expense Form" sheetId="21" r:id="rId3"/>
    <sheet name="37-10 Health Form" sheetId="13" r:id="rId4"/>
    <sheet name="26-1 Officer listing" sheetId="22" r:id="rId5"/>
    <sheet name="26-2 Nominations Form" sheetId="23" r:id="rId6"/>
    <sheet name="26-3 Acceptance Letter" sheetId="24" r:id="rId7"/>
    <sheet name="26-4 Script for Voting" sheetId="25" r:id="rId8"/>
    <sheet name="26-10 Registration List" sheetId="27" r:id="rId9"/>
    <sheet name="26-11 Event Summary Register" sheetId="28" r:id="rId10"/>
    <sheet name="26-13 DECEASED MEMBERS " sheetId="29" r:id="rId11"/>
    <sheet name="26-17 Bank Ltr" sheetId="32" r:id="rId12"/>
    <sheet name="18-15 Talent Bank" sheetId="34" r:id="rId13"/>
    <sheet name="18-16 Scholarship" sheetId="33" r:id="rId14"/>
    <sheet name="18-17 Expense" sheetId="35" r:id="rId15"/>
    <sheet name="BAYPINES" sheetId="36" r:id="rId16"/>
    <sheet name="DEMOPOLIS" sheetId="37" r:id="rId17"/>
    <sheet name="DOTHAN" sheetId="38" r:id="rId18"/>
    <sheet name="MAR-PC" sheetId="39" r:id="rId19"/>
    <sheet name="MOBILE" sheetId="40" r:id="rId20"/>
    <sheet name="MTG-OP" sheetId="41" r:id="rId21"/>
    <sheet name="MTG-PRAT" sheetId="42" r:id="rId22"/>
    <sheet name="PENSACOLA" sheetId="43" r:id="rId23"/>
    <sheet name="AWFC SUMMARY" sheetId="44" r:id="rId24"/>
    <sheet name="AWARDS SUMMARY" sheetId="45" r:id="rId25"/>
    <sheet name="Conference Events" sheetId="46" r:id="rId26"/>
    <sheet name="OVER-ALL SUMMARY" sheetId="47" r:id="rId27"/>
  </sheets>
  <externalReferences>
    <externalReference r:id="rId28"/>
  </externalReferences>
  <definedNames>
    <definedName name="__xlnm_Print_Area" localSheetId="24">NA()</definedName>
    <definedName name="__xlnm_Print_Area" localSheetId="15">BAYPINES!$A$2:$L$266</definedName>
    <definedName name="__xlnm_Print_Area" localSheetId="16">DEMOPOLIS!$A$2:$L$292</definedName>
    <definedName name="__xlnm_Print_Area" localSheetId="17">DOTHAN!$A$2:$L$293</definedName>
    <definedName name="__xlnm_Print_Area" localSheetId="18">'MAR-PC'!$A$2:$L$293</definedName>
    <definedName name="__xlnm_Print_Area" localSheetId="19">MOBILE!$A$2:$L$293</definedName>
    <definedName name="__xlnm_Print_Area" localSheetId="20">'MTG-OP'!$A$2:$L$293</definedName>
    <definedName name="__xlnm_Print_Area" localSheetId="21">'MTG-PRAT'!$A$2:$L$293</definedName>
    <definedName name="__xlnm_Print_Area" localSheetId="22">PENSACOLA!$A$2:$L$293</definedName>
    <definedName name="Excel_BuiltIn_Print_Area" localSheetId="15">BAYPINES!$A$2:$L$266</definedName>
    <definedName name="Excel_BuiltIn_Print_Area" localSheetId="16">DEMOPOLIS!$A$2:$L$292</definedName>
    <definedName name="Excel_BuiltIn_Print_Area" localSheetId="17">DOTHAN!$A$2:$L$293</definedName>
    <definedName name="Excel_BuiltIn_Print_Area" localSheetId="18">'MAR-PC'!$A$2:$L$293</definedName>
    <definedName name="Excel_BuiltIn_Print_Area" localSheetId="19">MOBILE!$A$2:$L$293</definedName>
    <definedName name="Excel_BuiltIn_Print_Area" localSheetId="20">'MTG-OP'!$A$2:$L$293</definedName>
    <definedName name="Excel_BuiltIn_Print_Area" localSheetId="21">'MTG-PRAT'!$A$2:$L$293</definedName>
    <definedName name="Excel_BuiltIn_Print_Area" localSheetId="22">PENSACOLA!$A$2:$L$293</definedName>
    <definedName name="_xlnm.Print_Area" localSheetId="12">'18-15 Talent Bank'!$A$1:$I$81</definedName>
    <definedName name="_xlnm.Print_Area" localSheetId="13">'18-16 Scholarship'!$A$1:$D$77</definedName>
    <definedName name="_xlnm.Print_Area" localSheetId="4">'26-1 Officer listing'!$A$1:$D$41</definedName>
    <definedName name="_xlnm.Print_Area" localSheetId="8">'26-10 Registration List'!$A$2:$E$27</definedName>
    <definedName name="_xlnm.Print_Area" localSheetId="9">'26-11 Event Summary Register'!$A$1:$E$30</definedName>
    <definedName name="_xlnm.Print_Area" localSheetId="10">'26-13 DECEASED MEMBERS '!$A$1:$D$137</definedName>
    <definedName name="_xlnm.Print_Area" localSheetId="11">'26-17 Bank Ltr'!$A$1:$D$42</definedName>
    <definedName name="_xlnm.Print_Area" localSheetId="5">'26-2 Nominations Form'!$A$1:$J$23</definedName>
    <definedName name="_xlnm.Print_Area" localSheetId="6">'26-3 Acceptance Letter'!$A$1:$B$33</definedName>
    <definedName name="_xlnm.Print_Area" localSheetId="7">'26-4 Script for Voting'!$A$1:$A$25</definedName>
    <definedName name="_xlnm.Print_Area" localSheetId="3">'37-10 Health Form'!$A$1:$H$47</definedName>
    <definedName name="_xlnm.Print_Area" localSheetId="0">'37-5 Committee Report'!$A$1:$B$42</definedName>
    <definedName name="_xlnm.Print_Area" localSheetId="1">'37-6 Events CheckList'!$A$1:$D$47</definedName>
    <definedName name="_xlnm.Print_Area" localSheetId="2">'37-7 Expense Form'!$A$1:$I$48</definedName>
    <definedName name="_xlnm.Print_Area" localSheetId="24">'AWARDS SUMMARY'!$A$1:$O$45</definedName>
    <definedName name="_xlnm.Print_Area" localSheetId="23">'AWFC SUMMARY'!$A$1:$I$60</definedName>
    <definedName name="_xlnm.Print_Area" localSheetId="15">BAYPINES!$A$1:$L$263</definedName>
    <definedName name="_xlnm.Print_Area" localSheetId="16">DEMOPOLIS!$A$1:$L$289</definedName>
    <definedName name="_xlnm.Print_Area" localSheetId="17">DOTHAN!$A$1:$L$290</definedName>
    <definedName name="_xlnm.Print_Area" localSheetId="18">'MAR-PC'!$A$1:$L$290</definedName>
    <definedName name="_xlnm.Print_Area" localSheetId="19">MOBILE!$A$1:$L$290</definedName>
    <definedName name="_xlnm.Print_Area" localSheetId="20">'MTG-OP'!$A$1:$L$290</definedName>
    <definedName name="_xlnm.Print_Area" localSheetId="21">'MTG-PRAT'!$A$1:$L$290</definedName>
    <definedName name="_xlnm.Print_Area" localSheetId="22">PENSACOLA!$A$1:$L$290</definedName>
    <definedName name="Print_Area_0" localSheetId="24">'AWARDS SUMMARY'!$A$1:$O$45</definedName>
    <definedName name="Print_Area_0" localSheetId="23">'AWFC SUMMARY'!$A$1:$I$60</definedName>
    <definedName name="Print_Area_0" localSheetId="15">BAYPINES!$A$1:$L$263</definedName>
    <definedName name="Print_Area_0" localSheetId="16">DEMOPOLIS!$A$1:$L$289</definedName>
    <definedName name="Print_Area_0" localSheetId="17">DOTHAN!$A$1:$L$290</definedName>
    <definedName name="Print_Area_0" localSheetId="18">'MAR-PC'!$A$1:$L$290</definedName>
    <definedName name="Print_Area_0" localSheetId="19">MOBILE!$A$1:$L$290</definedName>
    <definedName name="Print_Area_0" localSheetId="20">'MTG-OP'!$A$1:$L$290</definedName>
    <definedName name="Print_Area_0" localSheetId="21">'MTG-PRAT'!$A$1:$L$290</definedName>
    <definedName name="Print_Area_0" localSheetId="22">PENSACOLA!$A$1:$L$290</definedName>
    <definedName name="Print_Area_0_0" localSheetId="24">'AWARDS SUMMARY'!$A$1:$O$45</definedName>
    <definedName name="Print_Area_0_0" localSheetId="23">'AWFC SUMMARY'!$A$1:$I$60</definedName>
    <definedName name="Print_Area_0_0" localSheetId="15">BAYPINES!$A$1:$L$263</definedName>
    <definedName name="Print_Area_0_0" localSheetId="16">DEMOPOLIS!$A$1:$L$289</definedName>
    <definedName name="Print_Area_0_0" localSheetId="17">DOTHAN!$A$1:$L$290</definedName>
    <definedName name="Print_Area_0_0" localSheetId="18">'MAR-PC'!$A$1:$L$290</definedName>
    <definedName name="Print_Area_0_0" localSheetId="19">MOBILE!$A$1:$L$290</definedName>
    <definedName name="Print_Area_0_0" localSheetId="20">'MTG-OP'!$A$1:$L$290</definedName>
    <definedName name="Print_Area_0_0" localSheetId="21">'MTG-PRAT'!$A$1:$L$290</definedName>
    <definedName name="Print_Area_0_0" localSheetId="22">PENSACOLA!$A$1:$L$290</definedName>
    <definedName name="Print_Area_0_0_0" localSheetId="24">'AWARDS SUMMARY'!$A$1:$O$45</definedName>
    <definedName name="Print_Area_0_0_0" localSheetId="23">'AWFC SUMMARY'!$A$1:$I$60</definedName>
    <definedName name="Print_Area_0_0_0" localSheetId="15">BAYPINES!$A$1:$L$263</definedName>
    <definedName name="Print_Area_0_0_0" localSheetId="16">DEMOPOLIS!$A$1:$L$289</definedName>
    <definedName name="Print_Area_0_0_0" localSheetId="17">DOTHAN!$A$1:$L$290</definedName>
    <definedName name="Print_Area_0_0_0" localSheetId="18">'MAR-PC'!$A$1:$L$290</definedName>
    <definedName name="Print_Area_0_0_0" localSheetId="19">MOBILE!$A$1:$L$290</definedName>
    <definedName name="Print_Area_0_0_0" localSheetId="20">'MTG-OP'!$A$1:$L$290</definedName>
    <definedName name="Print_Area_0_0_0" localSheetId="21">'MTG-PRAT'!$A$1:$L$290</definedName>
    <definedName name="Print_Area_0_0_0" localSheetId="22">PENSACOLA!$A$1:$L$290</definedName>
    <definedName name="Print_Area_0_0_0_0" localSheetId="24">'AWARDS SUMMARY'!$A$1:$O$45</definedName>
    <definedName name="Print_Area_0_0_0_0" localSheetId="23">'AWFC SUMMARY'!$A$1:$I$60</definedName>
    <definedName name="Print_Area_0_0_0_0" localSheetId="15">BAYPINES!$A$1:$L$263</definedName>
    <definedName name="Print_Area_0_0_0_0" localSheetId="16">DEMOPOLIS!$A$1:$L$289</definedName>
    <definedName name="Print_Area_0_0_0_0" localSheetId="17">DOTHAN!$A$1:$L$290</definedName>
    <definedName name="Print_Area_0_0_0_0" localSheetId="18">'MAR-PC'!$A$1:$L$290</definedName>
    <definedName name="Print_Area_0_0_0_0" localSheetId="19">MOBILE!$A$1:$L$290</definedName>
    <definedName name="Print_Area_0_0_0_0" localSheetId="20">'MTG-OP'!$A$1:$L$290</definedName>
    <definedName name="Print_Area_0_0_0_0" localSheetId="21">'MTG-PRAT'!$A$1:$L$290</definedName>
    <definedName name="Print_Area_0_0_0_0" localSheetId="22">PENSACOLA!$A$1:$L$290</definedName>
    <definedName name="Print_Area_0_0_0_0_0" localSheetId="24">'AWARDS SUMMARY'!$A$1:$O$45</definedName>
    <definedName name="Print_Area_0_0_0_0_0" localSheetId="23">'AWFC SUMMARY'!$A$1:$I$60</definedName>
    <definedName name="Print_Area_0_0_0_0_0" localSheetId="15">BAYPINES!$A$1:$L$263</definedName>
    <definedName name="Print_Area_0_0_0_0_0" localSheetId="16">DEMOPOLIS!$A$1:$L$289</definedName>
    <definedName name="Print_Area_0_0_0_0_0" localSheetId="17">DOTHAN!$A$1:$L$290</definedName>
    <definedName name="Print_Area_0_0_0_0_0" localSheetId="18">'MAR-PC'!$A$1:$L$290</definedName>
    <definedName name="Print_Area_0_0_0_0_0" localSheetId="19">MOBILE!$A$1:$L$290</definedName>
    <definedName name="Print_Area_0_0_0_0_0" localSheetId="20">'MTG-OP'!$A$1:$L$290</definedName>
    <definedName name="Print_Area_0_0_0_0_0" localSheetId="21">'MTG-PRAT'!$A$1:$L$290</definedName>
    <definedName name="Print_Area_0_0_0_0_0" localSheetId="22">PENSACOLA!$A$1:$L$290</definedName>
    <definedName name="Print_Area_0_0_0_0_0_0" localSheetId="24">'AWARDS SUMMARY'!$A$1:$O$45</definedName>
    <definedName name="Print_Area_0_0_0_0_0_0" localSheetId="23">'AWFC SUMMARY'!$A$1:$I$60</definedName>
    <definedName name="Print_Area_0_0_0_0_0_0" localSheetId="15">BAYPINES!$A$1:$L$263</definedName>
    <definedName name="Print_Area_0_0_0_0_0_0" localSheetId="16">DEMOPOLIS!$A$1:$L$289</definedName>
    <definedName name="Print_Area_0_0_0_0_0_0" localSheetId="17">DOTHAN!$A$1:$L$290</definedName>
    <definedName name="Print_Area_0_0_0_0_0_0" localSheetId="18">'MAR-PC'!$A$1:$L$290</definedName>
    <definedName name="Print_Area_0_0_0_0_0_0" localSheetId="19">MOBILE!$A$1:$L$290</definedName>
    <definedName name="Print_Area_0_0_0_0_0_0" localSheetId="20">'MTG-OP'!$A$1:$L$290</definedName>
    <definedName name="Print_Area_0_0_0_0_0_0" localSheetId="21">'MTG-PRAT'!$A$1:$L$290</definedName>
    <definedName name="Print_Area_0_0_0_0_0_0" localSheetId="22">PENSACOLA!$A$1:$L$290</definedName>
    <definedName name="Print_Area_0_0_0_0_0_0_0" localSheetId="24">'AWARDS SUMMARY'!$A$1:$O$45</definedName>
    <definedName name="Print_Area_0_0_0_0_0_0_0" localSheetId="23">'AWFC SUMMARY'!$A$1:$I$60</definedName>
    <definedName name="Print_Area_0_0_0_0_0_0_0" localSheetId="15">BAYPINES!$A$1:$L$263</definedName>
    <definedName name="Print_Area_0_0_0_0_0_0_0" localSheetId="16">DEMOPOLIS!$A$1:$L$289</definedName>
    <definedName name="Print_Area_0_0_0_0_0_0_0" localSheetId="17">DOTHAN!$A$1:$L$290</definedName>
    <definedName name="Print_Area_0_0_0_0_0_0_0" localSheetId="18">'MAR-PC'!$A$1:$L$290</definedName>
    <definedName name="Print_Area_0_0_0_0_0_0_0" localSheetId="19">MOBILE!$A$1:$L$290</definedName>
    <definedName name="Print_Area_0_0_0_0_0_0_0" localSheetId="20">'MTG-OP'!$A$1:$L$290</definedName>
    <definedName name="Print_Area_0_0_0_0_0_0_0" localSheetId="21">'MTG-PRAT'!$A$1:$L$290</definedName>
    <definedName name="Print_Area_0_0_0_0_0_0_0" localSheetId="22">PENSACOLA!$A$1:$L$290</definedName>
    <definedName name="Print_Area_0_0_0_0_0_0_0_0" localSheetId="24">'AWARDS SUMMARY'!$A$1:$O$45</definedName>
    <definedName name="Print_Area_0_0_0_0_0_0_0_0" localSheetId="23">'AWFC SUMMARY'!$A$1:$I$60</definedName>
    <definedName name="Print_Area_0_0_0_0_0_0_0_0" localSheetId="15">BAYPINES!$A$1:$L$263</definedName>
    <definedName name="Print_Area_0_0_0_0_0_0_0_0" localSheetId="16">DEMOPOLIS!$A$1:$L$289</definedName>
    <definedName name="Print_Area_0_0_0_0_0_0_0_0" localSheetId="17">DOTHAN!$A$1:$L$290</definedName>
    <definedName name="Print_Area_0_0_0_0_0_0_0_0" localSheetId="18">'MAR-PC'!$A$1:$L$290</definedName>
    <definedName name="Print_Area_0_0_0_0_0_0_0_0" localSheetId="19">MOBILE!$A$1:$L$290</definedName>
    <definedName name="Print_Area_0_0_0_0_0_0_0_0" localSheetId="20">'MTG-OP'!$A$1:$L$290</definedName>
    <definedName name="Print_Area_0_0_0_0_0_0_0_0" localSheetId="21">'MTG-PRAT'!$A$1:$L$290</definedName>
    <definedName name="Print_Area_0_0_0_0_0_0_0_0" localSheetId="22">PENSACOLA!$A$1:$L$290</definedName>
    <definedName name="Print_Area_0_0_0_0_0_0_0_0_0" localSheetId="24">'AWARDS SUMMARY'!$A$1:$O$45</definedName>
    <definedName name="Print_Area_0_0_0_0_0_0_0_0_0" localSheetId="23">'AWFC SUMMARY'!$A$1:$I$60</definedName>
    <definedName name="Print_Area_0_0_0_0_0_0_0_0_0" localSheetId="15">BAYPINES!$A$1:$L$263</definedName>
    <definedName name="Print_Area_0_0_0_0_0_0_0_0_0" localSheetId="16">DEMOPOLIS!$A$1:$L$289</definedName>
    <definedName name="Print_Area_0_0_0_0_0_0_0_0_0" localSheetId="17">DOTHAN!$A$1:$L$290</definedName>
    <definedName name="Print_Area_0_0_0_0_0_0_0_0_0" localSheetId="18">'MAR-PC'!$A$1:$L$290</definedName>
    <definedName name="Print_Area_0_0_0_0_0_0_0_0_0" localSheetId="19">MOBILE!$A$1:$L$290</definedName>
    <definedName name="Print_Area_0_0_0_0_0_0_0_0_0" localSheetId="20">'MTG-OP'!$A$1:$L$290</definedName>
    <definedName name="Print_Area_0_0_0_0_0_0_0_0_0" localSheetId="21">'MTG-PRAT'!$A$1:$L$290</definedName>
    <definedName name="Print_Area_0_0_0_0_0_0_0_0_0" localSheetId="22">PENSACOLA!$A$1:$L$290</definedName>
    <definedName name="Print_Area_0_0_0_0_0_0_0_0_0_0" localSheetId="24">'AWARDS SUMMARY'!$A$1:$O$45</definedName>
    <definedName name="Print_Area_0_0_0_0_0_0_0_0_0_0" localSheetId="23">'AWFC SUMMARY'!$A$1:$I$60</definedName>
    <definedName name="Print_Area_0_0_0_0_0_0_0_0_0_0" localSheetId="15">BAYPINES!$A$1:$L$263</definedName>
    <definedName name="Print_Area_0_0_0_0_0_0_0_0_0_0" localSheetId="16">DEMOPOLIS!$A$1:$L$289</definedName>
    <definedName name="Print_Area_0_0_0_0_0_0_0_0_0_0" localSheetId="17">DOTHAN!$A$1:$L$290</definedName>
    <definedName name="Print_Area_0_0_0_0_0_0_0_0_0_0" localSheetId="18">'MAR-PC'!$A$1:$L$290</definedName>
    <definedName name="Print_Area_0_0_0_0_0_0_0_0_0_0" localSheetId="19">MOBILE!$A$1:$L$290</definedName>
    <definedName name="Print_Area_0_0_0_0_0_0_0_0_0_0" localSheetId="20">'MTG-OP'!$A$1:$L$290</definedName>
    <definedName name="Print_Area_0_0_0_0_0_0_0_0_0_0" localSheetId="21">'MTG-PRAT'!$A$1:$L$290</definedName>
    <definedName name="Print_Area_0_0_0_0_0_0_0_0_0_0" localSheetId="22">PENSACOLA!$A$1:$L$290</definedName>
    <definedName name="Print_Area_0_0_0_0_0_0_0_0_0_0_0" localSheetId="24">'AWARDS SUMMARY'!$A$1:$O$45</definedName>
    <definedName name="Print_Area_0_0_0_0_0_0_0_0_0_0_0" localSheetId="23">'AWFC SUMMARY'!$A$1:$I$60</definedName>
    <definedName name="Print_Area_0_0_0_0_0_0_0_0_0_0_0" localSheetId="15">BAYPINES!$A$1:$L$263</definedName>
    <definedName name="Print_Area_0_0_0_0_0_0_0_0_0_0_0" localSheetId="16">DEMOPOLIS!$A$1:$L$289</definedName>
    <definedName name="Print_Area_0_0_0_0_0_0_0_0_0_0_0" localSheetId="17">DOTHAN!$A$1:$L$290</definedName>
    <definedName name="Print_Area_0_0_0_0_0_0_0_0_0_0_0" localSheetId="18">'MAR-PC'!$A$1:$L$290</definedName>
    <definedName name="Print_Area_0_0_0_0_0_0_0_0_0_0_0" localSheetId="19">MOBILE!$A$1:$L$290</definedName>
    <definedName name="Print_Area_0_0_0_0_0_0_0_0_0_0_0" localSheetId="20">'MTG-OP'!$A$1:$L$290</definedName>
    <definedName name="Print_Area_0_0_0_0_0_0_0_0_0_0_0" localSheetId="21">'MTG-PRAT'!$A$1:$L$290</definedName>
    <definedName name="Print_Area_0_0_0_0_0_0_0_0_0_0_0" localSheetId="22">PENSACOLA!$A$1:$L$290</definedName>
    <definedName name="Print_Area_0_0_0_0_0_0_0_0_0_0_0_0" localSheetId="24">'AWARDS SUMMARY'!$A$1:$O$45</definedName>
    <definedName name="Print_Area_0_0_0_0_0_0_0_0_0_0_0_0" localSheetId="23">'AWFC SUMMARY'!$A$1:$I$60</definedName>
    <definedName name="Print_Area_0_0_0_0_0_0_0_0_0_0_0_0" localSheetId="15">BAYPINES!$A$1:$L$263</definedName>
    <definedName name="Print_Area_0_0_0_0_0_0_0_0_0_0_0_0" localSheetId="16">DEMOPOLIS!$A$1:$L$289</definedName>
    <definedName name="Print_Area_0_0_0_0_0_0_0_0_0_0_0_0" localSheetId="17">DOTHAN!$A$1:$L$290</definedName>
    <definedName name="Print_Area_0_0_0_0_0_0_0_0_0_0_0_0" localSheetId="18">'MAR-PC'!$A$1:$L$290</definedName>
    <definedName name="Print_Area_0_0_0_0_0_0_0_0_0_0_0_0" localSheetId="19">MOBILE!$A$1:$L$290</definedName>
    <definedName name="Print_Area_0_0_0_0_0_0_0_0_0_0_0_0" localSheetId="20">'MTG-OP'!$A$1:$L$290</definedName>
    <definedName name="Print_Area_0_0_0_0_0_0_0_0_0_0_0_0" localSheetId="21">'MTG-PRAT'!$A$1:$L$290</definedName>
    <definedName name="Print_Area_0_0_0_0_0_0_0_0_0_0_0_0" localSheetId="22">PENSACOLA!$A$1:$L$290</definedName>
    <definedName name="Print_Area_0_0_0_0_0_0_0_0_0_0_0_0_0" localSheetId="24">'AWARDS SUMMARY'!$A$1:$O$45</definedName>
    <definedName name="Print_Area_0_0_0_0_0_0_0_0_0_0_0_0_0" localSheetId="23">'AWFC SUMMARY'!$A$1:$I$60</definedName>
    <definedName name="Print_Area_0_0_0_0_0_0_0_0_0_0_0_0_0" localSheetId="15">BAYPINES!$A$1:$L$263</definedName>
    <definedName name="Print_Area_0_0_0_0_0_0_0_0_0_0_0_0_0" localSheetId="16">DEMOPOLIS!$A$1:$L$289</definedName>
    <definedName name="Print_Area_0_0_0_0_0_0_0_0_0_0_0_0_0" localSheetId="17">DOTHAN!$A$1:$L$290</definedName>
    <definedName name="Print_Area_0_0_0_0_0_0_0_0_0_0_0_0_0" localSheetId="18">'MAR-PC'!$A$1:$L$290</definedName>
    <definedName name="Print_Area_0_0_0_0_0_0_0_0_0_0_0_0_0" localSheetId="19">MOBILE!$A$1:$L$290</definedName>
    <definedName name="Print_Area_0_0_0_0_0_0_0_0_0_0_0_0_0" localSheetId="20">'MTG-OP'!$A$1:$L$290</definedName>
    <definedName name="Print_Area_0_0_0_0_0_0_0_0_0_0_0_0_0" localSheetId="21">'MTG-PRAT'!$A$1:$L$290</definedName>
    <definedName name="Print_Area_0_0_0_0_0_0_0_0_0_0_0_0_0" localSheetId="22">PENSACOLA!$A$1:$L$290</definedName>
    <definedName name="_xlnm.Print_Titles" localSheetId="8">'26-10 Registration List'!$2:$2</definedName>
    <definedName name="_xlnm.Print_Titles" localSheetId="10">'26-13 DECEASED MEMBERS '!$4:$4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47" l="1"/>
  <c r="C10" i="47"/>
  <c r="C9" i="47"/>
  <c r="C8" i="47"/>
  <c r="C7" i="47"/>
  <c r="C6" i="47"/>
  <c r="C5" i="47"/>
  <c r="C4" i="47"/>
  <c r="C3" i="47"/>
  <c r="C2" i="47"/>
  <c r="K13" i="46"/>
  <c r="C13" i="46"/>
  <c r="D12" i="46"/>
  <c r="C11" i="46"/>
  <c r="L21" i="45" s="1"/>
  <c r="B11" i="46"/>
  <c r="C10" i="46"/>
  <c r="B10" i="46"/>
  <c r="C9" i="46"/>
  <c r="B9" i="46"/>
  <c r="C8" i="46"/>
  <c r="B8" i="46"/>
  <c r="C7" i="46"/>
  <c r="B7" i="46"/>
  <c r="C6" i="46"/>
  <c r="B6" i="46"/>
  <c r="K16" i="45" s="1"/>
  <c r="C5" i="46"/>
  <c r="B5" i="46"/>
  <c r="C4" i="46"/>
  <c r="B4" i="46"/>
  <c r="D1" i="46"/>
  <c r="M71" i="45"/>
  <c r="L71" i="45"/>
  <c r="K71" i="45"/>
  <c r="F71" i="45"/>
  <c r="E71" i="45"/>
  <c r="D71" i="45"/>
  <c r="C71" i="45"/>
  <c r="B71" i="45"/>
  <c r="N70" i="45"/>
  <c r="N69" i="45"/>
  <c r="N68" i="45"/>
  <c r="N67" i="45"/>
  <c r="N66" i="45"/>
  <c r="N65" i="45"/>
  <c r="N64" i="45"/>
  <c r="N63" i="45"/>
  <c r="N71" i="45" s="1"/>
  <c r="M45" i="45"/>
  <c r="L45" i="45"/>
  <c r="K45" i="45"/>
  <c r="J45" i="45"/>
  <c r="E45" i="45"/>
  <c r="D45" i="45"/>
  <c r="C45" i="45"/>
  <c r="B45" i="45"/>
  <c r="S44" i="45"/>
  <c r="N44" i="45"/>
  <c r="F44" i="45"/>
  <c r="S43" i="45"/>
  <c r="N43" i="45"/>
  <c r="F43" i="45"/>
  <c r="S42" i="45"/>
  <c r="N42" i="45"/>
  <c r="F42" i="45"/>
  <c r="S41" i="45"/>
  <c r="N41" i="45"/>
  <c r="F41" i="45"/>
  <c r="S40" i="45"/>
  <c r="N40" i="45"/>
  <c r="F40" i="45"/>
  <c r="S39" i="45"/>
  <c r="N39" i="45"/>
  <c r="F39" i="45"/>
  <c r="S38" i="45"/>
  <c r="N38" i="45"/>
  <c r="F38" i="45"/>
  <c r="S37" i="45"/>
  <c r="N37" i="45"/>
  <c r="N45" i="45" s="1"/>
  <c r="F37" i="45"/>
  <c r="F45" i="45" s="1"/>
  <c r="A33" i="45"/>
  <c r="A29" i="45"/>
  <c r="I22" i="45"/>
  <c r="A22" i="45"/>
  <c r="M21" i="45"/>
  <c r="K21" i="45"/>
  <c r="I21" i="45"/>
  <c r="E21" i="45"/>
  <c r="D21" i="45"/>
  <c r="C21" i="45"/>
  <c r="B21" i="45"/>
  <c r="A21" i="45"/>
  <c r="M20" i="45"/>
  <c r="L20" i="45"/>
  <c r="K20" i="45"/>
  <c r="I20" i="45"/>
  <c r="E20" i="45"/>
  <c r="D20" i="45"/>
  <c r="C20" i="45"/>
  <c r="B20" i="45"/>
  <c r="A20" i="45"/>
  <c r="A32" i="45" s="1"/>
  <c r="M19" i="45"/>
  <c r="L19" i="45"/>
  <c r="K19" i="45"/>
  <c r="I19" i="45"/>
  <c r="E19" i="45"/>
  <c r="D19" i="45"/>
  <c r="C19" i="45"/>
  <c r="B19" i="45"/>
  <c r="A19" i="45"/>
  <c r="A31" i="45" s="1"/>
  <c r="M18" i="45"/>
  <c r="L18" i="45"/>
  <c r="K18" i="45"/>
  <c r="I18" i="45"/>
  <c r="E18" i="45"/>
  <c r="D18" i="45"/>
  <c r="C18" i="45"/>
  <c r="B18" i="45"/>
  <c r="A18" i="45"/>
  <c r="A30" i="45" s="1"/>
  <c r="M17" i="45"/>
  <c r="L17" i="45"/>
  <c r="K17" i="45"/>
  <c r="I17" i="45"/>
  <c r="E17" i="45"/>
  <c r="D17" i="45"/>
  <c r="C17" i="45"/>
  <c r="B17" i="45"/>
  <c r="A17" i="45"/>
  <c r="M16" i="45"/>
  <c r="L16" i="45"/>
  <c r="I16" i="45"/>
  <c r="E16" i="45"/>
  <c r="D16" i="45"/>
  <c r="C16" i="45"/>
  <c r="B16" i="45"/>
  <c r="A16" i="45"/>
  <c r="A28" i="45" s="1"/>
  <c r="M15" i="45"/>
  <c r="K15" i="45"/>
  <c r="I15" i="45"/>
  <c r="A15" i="45"/>
  <c r="A27" i="45" s="1"/>
  <c r="L14" i="45"/>
  <c r="K14" i="45"/>
  <c r="K22" i="45" s="1"/>
  <c r="I14" i="45"/>
  <c r="A14" i="45"/>
  <c r="A26" i="45" s="1"/>
  <c r="F10" i="45"/>
  <c r="C58" i="44"/>
  <c r="D47" i="44"/>
  <c r="C47" i="44"/>
  <c r="B47" i="44"/>
  <c r="E47" i="44" s="1"/>
  <c r="F47" i="44" s="1"/>
  <c r="H9" i="47" s="1"/>
  <c r="D46" i="44"/>
  <c r="C46" i="44"/>
  <c r="B46" i="44"/>
  <c r="E46" i="44" s="1"/>
  <c r="F46" i="44" s="1"/>
  <c r="H8" i="47" s="1"/>
  <c r="E45" i="44"/>
  <c r="F45" i="44" s="1"/>
  <c r="H7" i="47" s="1"/>
  <c r="D45" i="44"/>
  <c r="C45" i="44"/>
  <c r="B45" i="44"/>
  <c r="D44" i="44"/>
  <c r="C44" i="44"/>
  <c r="B44" i="44"/>
  <c r="E44" i="44" s="1"/>
  <c r="F44" i="44" s="1"/>
  <c r="H6" i="47" s="1"/>
  <c r="D43" i="44"/>
  <c r="C43" i="44"/>
  <c r="B43" i="44"/>
  <c r="D42" i="44"/>
  <c r="C42" i="44"/>
  <c r="B42" i="44"/>
  <c r="E42" i="44" s="1"/>
  <c r="F42" i="44" s="1"/>
  <c r="H4" i="47" s="1"/>
  <c r="U36" i="44"/>
  <c r="H36" i="44"/>
  <c r="G36" i="44"/>
  <c r="E35" i="44"/>
  <c r="C34" i="44"/>
  <c r="A34" i="44"/>
  <c r="C33" i="44"/>
  <c r="A33" i="44"/>
  <c r="C32" i="44"/>
  <c r="A32" i="44"/>
  <c r="C31" i="44"/>
  <c r="A31" i="44"/>
  <c r="C30" i="44"/>
  <c r="A30" i="44"/>
  <c r="C29" i="44"/>
  <c r="A29" i="44"/>
  <c r="C28" i="44"/>
  <c r="A28" i="44"/>
  <c r="C27" i="44"/>
  <c r="A27" i="44"/>
  <c r="G22" i="44"/>
  <c r="G21" i="44"/>
  <c r="G20" i="44"/>
  <c r="G19" i="44"/>
  <c r="C19" i="44"/>
  <c r="G18" i="44"/>
  <c r="G17" i="44"/>
  <c r="G16" i="44"/>
  <c r="E16" i="44"/>
  <c r="D16" i="44"/>
  <c r="F16" i="44" s="1"/>
  <c r="H16" i="44" s="1"/>
  <c r="E3" i="47" s="1"/>
  <c r="C16" i="44"/>
  <c r="B16" i="44"/>
  <c r="G15" i="44"/>
  <c r="G23" i="44" s="1"/>
  <c r="H11" i="44"/>
  <c r="E9" i="44"/>
  <c r="D269" i="43"/>
  <c r="G268" i="43"/>
  <c r="K247" i="43"/>
  <c r="H245" i="43"/>
  <c r="I244" i="43"/>
  <c r="G240" i="43"/>
  <c r="G239" i="43"/>
  <c r="G238" i="43"/>
  <c r="G237" i="43"/>
  <c r="G236" i="43"/>
  <c r="G235" i="43"/>
  <c r="G234" i="43"/>
  <c r="G233" i="43"/>
  <c r="G232" i="43"/>
  <c r="G231" i="43"/>
  <c r="G230" i="43"/>
  <c r="G229" i="43"/>
  <c r="G228" i="43"/>
  <c r="G227" i="43"/>
  <c r="G226" i="43"/>
  <c r="G225" i="43"/>
  <c r="G224" i="43"/>
  <c r="G223" i="43"/>
  <c r="G222" i="43"/>
  <c r="G221" i="43"/>
  <c r="G220" i="43"/>
  <c r="H219" i="43"/>
  <c r="G219" i="43"/>
  <c r="G242" i="43" s="1"/>
  <c r="I218" i="43"/>
  <c r="A216" i="43"/>
  <c r="J214" i="43"/>
  <c r="I214" i="43"/>
  <c r="H214" i="43"/>
  <c r="G214" i="43"/>
  <c r="F269" i="43" s="1"/>
  <c r="F214" i="43"/>
  <c r="E214" i="43"/>
  <c r="D214" i="43"/>
  <c r="L213" i="43"/>
  <c r="K213" i="43"/>
  <c r="B212" i="43"/>
  <c r="L211" i="43"/>
  <c r="K211" i="43"/>
  <c r="B211" i="43"/>
  <c r="B210" i="43"/>
  <c r="B209" i="43"/>
  <c r="K208" i="43"/>
  <c r="B208" i="43"/>
  <c r="B207" i="43"/>
  <c r="B206" i="43"/>
  <c r="K205" i="43"/>
  <c r="B205" i="43"/>
  <c r="B204" i="43"/>
  <c r="B203" i="43"/>
  <c r="K202" i="43"/>
  <c r="B202" i="43"/>
  <c r="B201" i="43"/>
  <c r="B200" i="43"/>
  <c r="K199" i="43"/>
  <c r="B199" i="43"/>
  <c r="B198" i="43"/>
  <c r="B197" i="43"/>
  <c r="K196" i="43"/>
  <c r="B196" i="43"/>
  <c r="B195" i="43"/>
  <c r="B194" i="43"/>
  <c r="K193" i="43"/>
  <c r="B193" i="43"/>
  <c r="B192" i="43"/>
  <c r="B191" i="43"/>
  <c r="K190" i="43"/>
  <c r="B190" i="43"/>
  <c r="H186" i="43"/>
  <c r="F59" i="44" s="1"/>
  <c r="G186" i="43"/>
  <c r="E59" i="44" s="1"/>
  <c r="F186" i="43"/>
  <c r="D59" i="44" s="1"/>
  <c r="E186" i="43"/>
  <c r="C59" i="44" s="1"/>
  <c r="D186" i="43"/>
  <c r="B59" i="44" s="1"/>
  <c r="G59" i="44" s="1"/>
  <c r="B185" i="43"/>
  <c r="I184" i="43"/>
  <c r="B184" i="43"/>
  <c r="I183" i="43"/>
  <c r="B183" i="43"/>
  <c r="I182" i="43"/>
  <c r="B182" i="43"/>
  <c r="I181" i="43"/>
  <c r="B181" i="43"/>
  <c r="I180" i="43"/>
  <c r="B180" i="43"/>
  <c r="I179" i="43"/>
  <c r="B179" i="43"/>
  <c r="I178" i="43"/>
  <c r="B178" i="43"/>
  <c r="I177" i="43"/>
  <c r="B177" i="43"/>
  <c r="I176" i="43"/>
  <c r="B176" i="43"/>
  <c r="I175" i="43"/>
  <c r="B175" i="43"/>
  <c r="I174" i="43"/>
  <c r="B174" i="43"/>
  <c r="I173" i="43"/>
  <c r="B173" i="43"/>
  <c r="I172" i="43"/>
  <c r="B172" i="43"/>
  <c r="I171" i="43"/>
  <c r="B171" i="43"/>
  <c r="I170" i="43"/>
  <c r="B170" i="43"/>
  <c r="I169" i="43"/>
  <c r="B169" i="43"/>
  <c r="I168" i="43"/>
  <c r="B168" i="43"/>
  <c r="I167" i="43"/>
  <c r="B167" i="43"/>
  <c r="I166" i="43"/>
  <c r="B166" i="43"/>
  <c r="I165" i="43"/>
  <c r="B165" i="43"/>
  <c r="I164" i="43"/>
  <c r="B164" i="43"/>
  <c r="I163" i="43"/>
  <c r="I186" i="43" s="1"/>
  <c r="D242" i="43" s="1"/>
  <c r="B163" i="43"/>
  <c r="J162" i="43"/>
  <c r="F159" i="43"/>
  <c r="E159" i="43"/>
  <c r="D159" i="43"/>
  <c r="G159" i="43" s="1"/>
  <c r="B158" i="43"/>
  <c r="A158" i="43"/>
  <c r="B157" i="43"/>
  <c r="B156" i="43"/>
  <c r="B155" i="43"/>
  <c r="B154" i="43"/>
  <c r="B153" i="43"/>
  <c r="B152" i="43"/>
  <c r="B151" i="43"/>
  <c r="B150" i="43"/>
  <c r="B149" i="43"/>
  <c r="B148" i="43"/>
  <c r="B147" i="43"/>
  <c r="B146" i="43"/>
  <c r="B145" i="43"/>
  <c r="B144" i="43"/>
  <c r="B143" i="43"/>
  <c r="B142" i="43"/>
  <c r="B141" i="43"/>
  <c r="B140" i="43"/>
  <c r="B139" i="43"/>
  <c r="B138" i="43"/>
  <c r="B137" i="43"/>
  <c r="B136" i="43"/>
  <c r="H118" i="43"/>
  <c r="G118" i="43"/>
  <c r="S105" i="43" s="1"/>
  <c r="E118" i="43"/>
  <c r="D118" i="43"/>
  <c r="B34" i="44" s="1"/>
  <c r="F34" i="44" s="1"/>
  <c r="F9" i="47" s="1"/>
  <c r="I116" i="43"/>
  <c r="B116" i="43"/>
  <c r="I115" i="43"/>
  <c r="B115" i="43"/>
  <c r="I114" i="43"/>
  <c r="B114" i="43"/>
  <c r="R113" i="43"/>
  <c r="P113" i="43"/>
  <c r="O113" i="43"/>
  <c r="I113" i="43"/>
  <c r="B113" i="43"/>
  <c r="Q112" i="43"/>
  <c r="I112" i="43"/>
  <c r="B112" i="43"/>
  <c r="Q111" i="43"/>
  <c r="I111" i="43"/>
  <c r="B111" i="43"/>
  <c r="A111" i="43"/>
  <c r="A153" i="43" s="1"/>
  <c r="A207" i="43" s="1"/>
  <c r="Q110" i="43"/>
  <c r="I110" i="43"/>
  <c r="B110" i="43"/>
  <c r="Q109" i="43"/>
  <c r="I109" i="43"/>
  <c r="B109" i="43"/>
  <c r="Q108" i="43"/>
  <c r="I108" i="43"/>
  <c r="B108" i="43"/>
  <c r="A108" i="43"/>
  <c r="A150" i="43" s="1"/>
  <c r="A204" i="43" s="1"/>
  <c r="Q107" i="43"/>
  <c r="I107" i="43"/>
  <c r="B107" i="43"/>
  <c r="Q106" i="43"/>
  <c r="I106" i="43"/>
  <c r="B106" i="43"/>
  <c r="Q105" i="43"/>
  <c r="T105" i="43" s="1"/>
  <c r="I105" i="43"/>
  <c r="B105" i="43"/>
  <c r="I104" i="43"/>
  <c r="B104" i="43"/>
  <c r="I103" i="43"/>
  <c r="B103" i="43"/>
  <c r="I102" i="43"/>
  <c r="B102" i="43"/>
  <c r="I101" i="43"/>
  <c r="B101" i="43"/>
  <c r="I100" i="43"/>
  <c r="B100" i="43"/>
  <c r="I99" i="43"/>
  <c r="B99" i="43"/>
  <c r="I98" i="43"/>
  <c r="B98" i="43"/>
  <c r="I97" i="43"/>
  <c r="B97" i="43"/>
  <c r="I96" i="43"/>
  <c r="B96" i="43"/>
  <c r="I95" i="43"/>
  <c r="B95" i="43"/>
  <c r="I94" i="43"/>
  <c r="B94" i="43"/>
  <c r="J93" i="43"/>
  <c r="G90" i="43"/>
  <c r="E22" i="44" s="1"/>
  <c r="F90" i="43"/>
  <c r="D22" i="44" s="1"/>
  <c r="E90" i="43"/>
  <c r="C22" i="44" s="1"/>
  <c r="D90" i="43"/>
  <c r="B22" i="44" s="1"/>
  <c r="F22" i="44" s="1"/>
  <c r="H22" i="44" s="1"/>
  <c r="E9" i="47" s="1"/>
  <c r="H89" i="43"/>
  <c r="B89" i="43"/>
  <c r="A89" i="43"/>
  <c r="H88" i="43"/>
  <c r="B88" i="43"/>
  <c r="A88" i="43"/>
  <c r="A184" i="43" s="1"/>
  <c r="A115" i="43" s="1"/>
  <c r="A157" i="43" s="1"/>
  <c r="H87" i="43"/>
  <c r="B87" i="43"/>
  <c r="H86" i="43"/>
  <c r="B86" i="43"/>
  <c r="H85" i="43"/>
  <c r="B85" i="43"/>
  <c r="H84" i="43"/>
  <c r="B84" i="43"/>
  <c r="A84" i="43"/>
  <c r="A180" i="43" s="1"/>
  <c r="H83" i="43"/>
  <c r="B83" i="43"/>
  <c r="H82" i="43"/>
  <c r="B82" i="43"/>
  <c r="H81" i="43"/>
  <c r="B81" i="43"/>
  <c r="H80" i="43"/>
  <c r="B80" i="43"/>
  <c r="A80" i="43"/>
  <c r="A176" i="43" s="1"/>
  <c r="A107" i="43" s="1"/>
  <c r="A149" i="43" s="1"/>
  <c r="A203" i="43" s="1"/>
  <c r="H79" i="43"/>
  <c r="B79" i="43"/>
  <c r="H78" i="43"/>
  <c r="B78" i="43"/>
  <c r="H77" i="43"/>
  <c r="B77" i="43"/>
  <c r="H76" i="43"/>
  <c r="B76" i="43"/>
  <c r="A76" i="43"/>
  <c r="A172" i="43" s="1"/>
  <c r="A103" i="43" s="1"/>
  <c r="A145" i="43" s="1"/>
  <c r="A199" i="43" s="1"/>
  <c r="H75" i="43"/>
  <c r="B75" i="43"/>
  <c r="H74" i="43"/>
  <c r="B74" i="43"/>
  <c r="H73" i="43"/>
  <c r="B73" i="43"/>
  <c r="H72" i="43"/>
  <c r="B72" i="43"/>
  <c r="H71" i="43"/>
  <c r="B71" i="43"/>
  <c r="H70" i="43"/>
  <c r="B70" i="43"/>
  <c r="H69" i="43"/>
  <c r="B69" i="43"/>
  <c r="H68" i="43"/>
  <c r="B68" i="43"/>
  <c r="A68" i="43"/>
  <c r="A164" i="43" s="1"/>
  <c r="A95" i="43" s="1"/>
  <c r="A137" i="43" s="1"/>
  <c r="A191" i="43" s="1"/>
  <c r="H67" i="43"/>
  <c r="H90" i="43" s="1"/>
  <c r="B67" i="43"/>
  <c r="G63" i="43"/>
  <c r="F63" i="43"/>
  <c r="E63" i="43"/>
  <c r="D63" i="43"/>
  <c r="B9" i="45" s="1"/>
  <c r="B62" i="43"/>
  <c r="A62" i="43"/>
  <c r="B61" i="43"/>
  <c r="A61" i="43"/>
  <c r="H60" i="43"/>
  <c r="L210" i="43" s="1"/>
  <c r="B60" i="43"/>
  <c r="A60" i="43"/>
  <c r="A87" i="43" s="1"/>
  <c r="A183" i="43" s="1"/>
  <c r="A114" i="43" s="1"/>
  <c r="A156" i="43" s="1"/>
  <c r="A210" i="43" s="1"/>
  <c r="H59" i="43"/>
  <c r="L209" i="43" s="1"/>
  <c r="B59" i="43"/>
  <c r="A59" i="43"/>
  <c r="A86" i="43" s="1"/>
  <c r="A182" i="43" s="1"/>
  <c r="A113" i="43" s="1"/>
  <c r="A155" i="43" s="1"/>
  <c r="A209" i="43" s="1"/>
  <c r="H58" i="43"/>
  <c r="L208" i="43" s="1"/>
  <c r="B58" i="43"/>
  <c r="A58" i="43"/>
  <c r="A85" i="43" s="1"/>
  <c r="A181" i="43" s="1"/>
  <c r="A112" i="43" s="1"/>
  <c r="A154" i="43" s="1"/>
  <c r="A208" i="43" s="1"/>
  <c r="H57" i="43"/>
  <c r="L207" i="43" s="1"/>
  <c r="B57" i="43"/>
  <c r="A57" i="43"/>
  <c r="H56" i="43"/>
  <c r="L206" i="43" s="1"/>
  <c r="B56" i="43"/>
  <c r="A56" i="43"/>
  <c r="A83" i="43" s="1"/>
  <c r="A179" i="43" s="1"/>
  <c r="A110" i="43" s="1"/>
  <c r="A152" i="43" s="1"/>
  <c r="A206" i="43" s="1"/>
  <c r="H55" i="43"/>
  <c r="L205" i="43" s="1"/>
  <c r="B55" i="43"/>
  <c r="A55" i="43"/>
  <c r="A82" i="43" s="1"/>
  <c r="A178" i="43" s="1"/>
  <c r="A109" i="43" s="1"/>
  <c r="A151" i="43" s="1"/>
  <c r="A205" i="43" s="1"/>
  <c r="H54" i="43"/>
  <c r="L204" i="43" s="1"/>
  <c r="B54" i="43"/>
  <c r="A54" i="43"/>
  <c r="A81" i="43" s="1"/>
  <c r="A177" i="43" s="1"/>
  <c r="H53" i="43"/>
  <c r="L203" i="43" s="1"/>
  <c r="B53" i="43"/>
  <c r="A53" i="43"/>
  <c r="H52" i="43"/>
  <c r="L202" i="43" s="1"/>
  <c r="B52" i="43"/>
  <c r="A52" i="43"/>
  <c r="A79" i="43" s="1"/>
  <c r="A175" i="43" s="1"/>
  <c r="A106" i="43" s="1"/>
  <c r="A148" i="43" s="1"/>
  <c r="A202" i="43" s="1"/>
  <c r="H51" i="43"/>
  <c r="L201" i="43" s="1"/>
  <c r="B51" i="43"/>
  <c r="A51" i="43"/>
  <c r="A78" i="43" s="1"/>
  <c r="A174" i="43" s="1"/>
  <c r="A105" i="43" s="1"/>
  <c r="A147" i="43" s="1"/>
  <c r="A201" i="43" s="1"/>
  <c r="H50" i="43"/>
  <c r="L200" i="43" s="1"/>
  <c r="B50" i="43"/>
  <c r="A50" i="43"/>
  <c r="A77" i="43" s="1"/>
  <c r="A173" i="43" s="1"/>
  <c r="A104" i="43" s="1"/>
  <c r="A146" i="43" s="1"/>
  <c r="A200" i="43" s="1"/>
  <c r="H49" i="43"/>
  <c r="L199" i="43" s="1"/>
  <c r="B49" i="43"/>
  <c r="A49" i="43"/>
  <c r="H48" i="43"/>
  <c r="L198" i="43" s="1"/>
  <c r="B48" i="43"/>
  <c r="A48" i="43"/>
  <c r="A75" i="43" s="1"/>
  <c r="A171" i="43" s="1"/>
  <c r="A102" i="43" s="1"/>
  <c r="A144" i="43" s="1"/>
  <c r="A198" i="43" s="1"/>
  <c r="H47" i="43"/>
  <c r="L197" i="43" s="1"/>
  <c r="B47" i="43"/>
  <c r="A47" i="43"/>
  <c r="A74" i="43" s="1"/>
  <c r="A170" i="43" s="1"/>
  <c r="A101" i="43" s="1"/>
  <c r="A143" i="43" s="1"/>
  <c r="A197" i="43" s="1"/>
  <c r="H46" i="43"/>
  <c r="L196" i="43" s="1"/>
  <c r="B46" i="43"/>
  <c r="A46" i="43"/>
  <c r="A73" i="43" s="1"/>
  <c r="A169" i="43" s="1"/>
  <c r="A100" i="43" s="1"/>
  <c r="A142" i="43" s="1"/>
  <c r="A196" i="43" s="1"/>
  <c r="H45" i="43"/>
  <c r="L195" i="43" s="1"/>
  <c r="B45" i="43"/>
  <c r="A45" i="43"/>
  <c r="A72" i="43" s="1"/>
  <c r="A168" i="43" s="1"/>
  <c r="A99" i="43" s="1"/>
  <c r="A141" i="43" s="1"/>
  <c r="A195" i="43" s="1"/>
  <c r="H44" i="43"/>
  <c r="L194" i="43" s="1"/>
  <c r="B44" i="43"/>
  <c r="A44" i="43"/>
  <c r="A71" i="43" s="1"/>
  <c r="A167" i="43" s="1"/>
  <c r="A98" i="43" s="1"/>
  <c r="A140" i="43" s="1"/>
  <c r="A194" i="43" s="1"/>
  <c r="H43" i="43"/>
  <c r="L193" i="43" s="1"/>
  <c r="B43" i="43"/>
  <c r="A43" i="43"/>
  <c r="A70" i="43" s="1"/>
  <c r="A166" i="43" s="1"/>
  <c r="A97" i="43" s="1"/>
  <c r="A139" i="43" s="1"/>
  <c r="A193" i="43" s="1"/>
  <c r="H42" i="43"/>
  <c r="L192" i="43" s="1"/>
  <c r="B42" i="43"/>
  <c r="A42" i="43"/>
  <c r="A69" i="43" s="1"/>
  <c r="A165" i="43" s="1"/>
  <c r="A96" i="43" s="1"/>
  <c r="A138" i="43" s="1"/>
  <c r="A192" i="43" s="1"/>
  <c r="H41" i="43"/>
  <c r="L191" i="43" s="1"/>
  <c r="B41" i="43"/>
  <c r="A41" i="43"/>
  <c r="H40" i="43"/>
  <c r="H63" i="43" s="1"/>
  <c r="B40" i="43"/>
  <c r="A40" i="43"/>
  <c r="A67" i="43" s="1"/>
  <c r="A163" i="43" s="1"/>
  <c r="A94" i="43" s="1"/>
  <c r="A136" i="43" s="1"/>
  <c r="A190" i="43" s="1"/>
  <c r="I39" i="43"/>
  <c r="K92" i="43" s="1"/>
  <c r="K161" i="43" s="1"/>
  <c r="G37" i="43"/>
  <c r="F37" i="43"/>
  <c r="E37" i="43"/>
  <c r="H35" i="43"/>
  <c r="H34" i="43"/>
  <c r="H33" i="43"/>
  <c r="H32" i="43"/>
  <c r="H31" i="43"/>
  <c r="H30" i="43"/>
  <c r="H29" i="43"/>
  <c r="H28" i="43"/>
  <c r="H27" i="43"/>
  <c r="H26" i="43"/>
  <c r="H25" i="43"/>
  <c r="H24" i="43"/>
  <c r="H23" i="43"/>
  <c r="H22" i="43"/>
  <c r="H21" i="43"/>
  <c r="H20" i="43"/>
  <c r="H19" i="43"/>
  <c r="H18" i="43"/>
  <c r="H17" i="43"/>
  <c r="H16" i="43"/>
  <c r="H15" i="43"/>
  <c r="H14" i="43"/>
  <c r="H13" i="43"/>
  <c r="G268" i="42"/>
  <c r="K247" i="42"/>
  <c r="H245" i="42"/>
  <c r="I244" i="42"/>
  <c r="G240" i="42"/>
  <c r="G239" i="42"/>
  <c r="G238" i="42"/>
  <c r="G237" i="42"/>
  <c r="G236" i="42"/>
  <c r="G235" i="42"/>
  <c r="G234" i="42"/>
  <c r="G233" i="42"/>
  <c r="G232" i="42"/>
  <c r="G231" i="42"/>
  <c r="G230" i="42"/>
  <c r="G229" i="42"/>
  <c r="G228" i="42"/>
  <c r="G227" i="42"/>
  <c r="G226" i="42"/>
  <c r="G225" i="42"/>
  <c r="G224" i="42"/>
  <c r="G223" i="42"/>
  <c r="G222" i="42"/>
  <c r="G221" i="42"/>
  <c r="G220" i="42"/>
  <c r="H219" i="42"/>
  <c r="G219" i="42"/>
  <c r="G242" i="42" s="1"/>
  <c r="I218" i="42"/>
  <c r="A216" i="42"/>
  <c r="J214" i="42"/>
  <c r="I214" i="42"/>
  <c r="H214" i="42"/>
  <c r="G214" i="42"/>
  <c r="F214" i="42"/>
  <c r="E214" i="42"/>
  <c r="D214" i="42"/>
  <c r="L213" i="42"/>
  <c r="K213" i="42"/>
  <c r="B212" i="42"/>
  <c r="L211" i="42"/>
  <c r="K211" i="42"/>
  <c r="B211" i="42"/>
  <c r="A211" i="42"/>
  <c r="B210" i="42"/>
  <c r="B209" i="42"/>
  <c r="B208" i="42"/>
  <c r="B207" i="42"/>
  <c r="B206" i="42"/>
  <c r="B205" i="42"/>
  <c r="B204" i="42"/>
  <c r="B203" i="42"/>
  <c r="B202" i="42"/>
  <c r="A202" i="42"/>
  <c r="B201" i="42"/>
  <c r="B200" i="42"/>
  <c r="B199" i="42"/>
  <c r="B198" i="42"/>
  <c r="B197" i="42"/>
  <c r="B196" i="42"/>
  <c r="B195" i="42"/>
  <c r="B194" i="42"/>
  <c r="B193" i="42"/>
  <c r="A193" i="42"/>
  <c r="B192" i="42"/>
  <c r="B191" i="42"/>
  <c r="B190" i="42"/>
  <c r="H186" i="42"/>
  <c r="F58" i="44" s="1"/>
  <c r="G186" i="42"/>
  <c r="E58" i="44" s="1"/>
  <c r="F186" i="42"/>
  <c r="D58" i="44" s="1"/>
  <c r="E186" i="42"/>
  <c r="D186" i="42"/>
  <c r="B58" i="44" s="1"/>
  <c r="B185" i="42"/>
  <c r="I184" i="42"/>
  <c r="B184" i="42"/>
  <c r="I183" i="42"/>
  <c r="B183" i="42"/>
  <c r="I182" i="42"/>
  <c r="B182" i="42"/>
  <c r="I181" i="42"/>
  <c r="B181" i="42"/>
  <c r="I180" i="42"/>
  <c r="B180" i="42"/>
  <c r="I179" i="42"/>
  <c r="B179" i="42"/>
  <c r="I178" i="42"/>
  <c r="B178" i="42"/>
  <c r="I177" i="42"/>
  <c r="D269" i="42" s="1"/>
  <c r="B177" i="42"/>
  <c r="I176" i="42"/>
  <c r="B176" i="42"/>
  <c r="I175" i="42"/>
  <c r="B175" i="42"/>
  <c r="I174" i="42"/>
  <c r="B174" i="42"/>
  <c r="I173" i="42"/>
  <c r="B173" i="42"/>
  <c r="I172" i="42"/>
  <c r="B172" i="42"/>
  <c r="I171" i="42"/>
  <c r="B171" i="42"/>
  <c r="I170" i="42"/>
  <c r="B170" i="42"/>
  <c r="I169" i="42"/>
  <c r="B169" i="42"/>
  <c r="I168" i="42"/>
  <c r="B168" i="42"/>
  <c r="I167" i="42"/>
  <c r="B167" i="42"/>
  <c r="I166" i="42"/>
  <c r="B166" i="42"/>
  <c r="I165" i="42"/>
  <c r="B165" i="42"/>
  <c r="I164" i="42"/>
  <c r="B164" i="42"/>
  <c r="I163" i="42"/>
  <c r="I186" i="42" s="1"/>
  <c r="D242" i="42" s="1"/>
  <c r="B163" i="42"/>
  <c r="J162" i="42"/>
  <c r="F159" i="42"/>
  <c r="E159" i="42"/>
  <c r="D159" i="42"/>
  <c r="G159" i="42" s="1"/>
  <c r="B158" i="42"/>
  <c r="A158" i="42"/>
  <c r="B157" i="42"/>
  <c r="B156" i="42"/>
  <c r="B155" i="42"/>
  <c r="B154" i="42"/>
  <c r="B153" i="42"/>
  <c r="B152" i="42"/>
  <c r="B151" i="42"/>
  <c r="B150" i="42"/>
  <c r="B149" i="42"/>
  <c r="B148" i="42"/>
  <c r="B147" i="42"/>
  <c r="B146" i="42"/>
  <c r="B145" i="42"/>
  <c r="B144" i="42"/>
  <c r="B143" i="42"/>
  <c r="B142" i="42"/>
  <c r="B141" i="42"/>
  <c r="B140" i="42"/>
  <c r="B139" i="42"/>
  <c r="B138" i="42"/>
  <c r="B137" i="42"/>
  <c r="B136" i="42"/>
  <c r="H118" i="42"/>
  <c r="G118" i="42"/>
  <c r="E118" i="42"/>
  <c r="H120" i="42" s="1"/>
  <c r="D118" i="42"/>
  <c r="B33" i="44" s="1"/>
  <c r="F33" i="44" s="1"/>
  <c r="F8" i="47" s="1"/>
  <c r="I116" i="42"/>
  <c r="B116" i="42"/>
  <c r="I115" i="42"/>
  <c r="B115" i="42"/>
  <c r="I114" i="42"/>
  <c r="B114" i="42"/>
  <c r="R113" i="42"/>
  <c r="P113" i="42"/>
  <c r="O113" i="42"/>
  <c r="I113" i="42"/>
  <c r="B113" i="42"/>
  <c r="Q112" i="42"/>
  <c r="I112" i="42"/>
  <c r="B112" i="42"/>
  <c r="Q111" i="42"/>
  <c r="I111" i="42"/>
  <c r="B111" i="42"/>
  <c r="Q110" i="42"/>
  <c r="I110" i="42"/>
  <c r="B110" i="42"/>
  <c r="Q109" i="42"/>
  <c r="I109" i="42"/>
  <c r="B109" i="42"/>
  <c r="Q108" i="42"/>
  <c r="I108" i="42"/>
  <c r="B108" i="42"/>
  <c r="Q107" i="42"/>
  <c r="I107" i="42"/>
  <c r="B107" i="42"/>
  <c r="Q106" i="42"/>
  <c r="I106" i="42"/>
  <c r="B106" i="42"/>
  <c r="S105" i="42"/>
  <c r="Q105" i="42"/>
  <c r="T105" i="42" s="1"/>
  <c r="I105" i="42"/>
  <c r="B105" i="42"/>
  <c r="I104" i="42"/>
  <c r="B104" i="42"/>
  <c r="I103" i="42"/>
  <c r="B103" i="42"/>
  <c r="I102" i="42"/>
  <c r="B102" i="42"/>
  <c r="I101" i="42"/>
  <c r="B101" i="42"/>
  <c r="A101" i="42"/>
  <c r="A143" i="42" s="1"/>
  <c r="A197" i="42" s="1"/>
  <c r="I100" i="42"/>
  <c r="B100" i="42"/>
  <c r="I99" i="42"/>
  <c r="B99" i="42"/>
  <c r="I98" i="42"/>
  <c r="B98" i="42"/>
  <c r="I97" i="42"/>
  <c r="B97" i="42"/>
  <c r="I96" i="42"/>
  <c r="B96" i="42"/>
  <c r="I95" i="42"/>
  <c r="B95" i="42"/>
  <c r="I94" i="42"/>
  <c r="B94" i="42"/>
  <c r="J93" i="42"/>
  <c r="H90" i="42"/>
  <c r="G90" i="42"/>
  <c r="E21" i="44" s="1"/>
  <c r="F90" i="42"/>
  <c r="D21" i="44" s="1"/>
  <c r="E90" i="42"/>
  <c r="C21" i="44" s="1"/>
  <c r="D90" i="42"/>
  <c r="B21" i="44" s="1"/>
  <c r="H89" i="42"/>
  <c r="B89" i="42"/>
  <c r="A89" i="42"/>
  <c r="H88" i="42"/>
  <c r="B88" i="42"/>
  <c r="H87" i="42"/>
  <c r="B87" i="42"/>
  <c r="H86" i="42"/>
  <c r="B86" i="42"/>
  <c r="H85" i="42"/>
  <c r="B85" i="42"/>
  <c r="H84" i="42"/>
  <c r="B84" i="42"/>
  <c r="H83" i="42"/>
  <c r="B83" i="42"/>
  <c r="H82" i="42"/>
  <c r="B82" i="42"/>
  <c r="H81" i="42"/>
  <c r="B81" i="42"/>
  <c r="H80" i="42"/>
  <c r="B80" i="42"/>
  <c r="H79" i="42"/>
  <c r="B79" i="42"/>
  <c r="H78" i="42"/>
  <c r="B78" i="42"/>
  <c r="H77" i="42"/>
  <c r="B77" i="42"/>
  <c r="H76" i="42"/>
  <c r="B76" i="42"/>
  <c r="H75" i="42"/>
  <c r="B75" i="42"/>
  <c r="H74" i="42"/>
  <c r="B74" i="42"/>
  <c r="H73" i="42"/>
  <c r="B73" i="42"/>
  <c r="H72" i="42"/>
  <c r="B72" i="42"/>
  <c r="H71" i="42"/>
  <c r="B71" i="42"/>
  <c r="H70" i="42"/>
  <c r="B70" i="42"/>
  <c r="H69" i="42"/>
  <c r="B69" i="42"/>
  <c r="H68" i="42"/>
  <c r="B68" i="42"/>
  <c r="H67" i="42"/>
  <c r="B67" i="42"/>
  <c r="G63" i="42"/>
  <c r="F63" i="42"/>
  <c r="D9" i="44" s="1"/>
  <c r="E63" i="42"/>
  <c r="C9" i="44" s="1"/>
  <c r="D63" i="42"/>
  <c r="B9" i="44" s="1"/>
  <c r="B62" i="42"/>
  <c r="A62" i="42"/>
  <c r="A88" i="42" s="1"/>
  <c r="A184" i="42" s="1"/>
  <c r="A115" i="42" s="1"/>
  <c r="A157" i="42" s="1"/>
  <c r="A212" i="42" s="1"/>
  <c r="B61" i="42"/>
  <c r="A61" i="42"/>
  <c r="H60" i="42"/>
  <c r="K210" i="42" s="1"/>
  <c r="B60" i="42"/>
  <c r="A60" i="42"/>
  <c r="A87" i="42" s="1"/>
  <c r="A183" i="42" s="1"/>
  <c r="A114" i="42" s="1"/>
  <c r="A156" i="42" s="1"/>
  <c r="A210" i="42" s="1"/>
  <c r="H59" i="42"/>
  <c r="L209" i="42" s="1"/>
  <c r="B59" i="42"/>
  <c r="A59" i="42"/>
  <c r="A86" i="42" s="1"/>
  <c r="A182" i="42" s="1"/>
  <c r="A113" i="42" s="1"/>
  <c r="A155" i="42" s="1"/>
  <c r="A209" i="42" s="1"/>
  <c r="H58" i="42"/>
  <c r="L208" i="42" s="1"/>
  <c r="B58" i="42"/>
  <c r="A58" i="42"/>
  <c r="A85" i="42" s="1"/>
  <c r="A181" i="42" s="1"/>
  <c r="A112" i="42" s="1"/>
  <c r="A154" i="42" s="1"/>
  <c r="A208" i="42" s="1"/>
  <c r="H57" i="42"/>
  <c r="K207" i="42" s="1"/>
  <c r="B57" i="42"/>
  <c r="A57" i="42"/>
  <c r="A84" i="42" s="1"/>
  <c r="A180" i="42" s="1"/>
  <c r="A111" i="42" s="1"/>
  <c r="A153" i="42" s="1"/>
  <c r="A207" i="42" s="1"/>
  <c r="H56" i="42"/>
  <c r="L206" i="42" s="1"/>
  <c r="B56" i="42"/>
  <c r="A56" i="42"/>
  <c r="A83" i="42" s="1"/>
  <c r="A179" i="42" s="1"/>
  <c r="A110" i="42" s="1"/>
  <c r="A152" i="42" s="1"/>
  <c r="A206" i="42" s="1"/>
  <c r="H55" i="42"/>
  <c r="L205" i="42" s="1"/>
  <c r="B55" i="42"/>
  <c r="A55" i="42"/>
  <c r="A82" i="42" s="1"/>
  <c r="A178" i="42" s="1"/>
  <c r="A109" i="42" s="1"/>
  <c r="A151" i="42" s="1"/>
  <c r="A205" i="42" s="1"/>
  <c r="H54" i="42"/>
  <c r="K204" i="42" s="1"/>
  <c r="B54" i="42"/>
  <c r="A54" i="42"/>
  <c r="A81" i="42" s="1"/>
  <c r="A177" i="42" s="1"/>
  <c r="A108" i="42" s="1"/>
  <c r="A150" i="42" s="1"/>
  <c r="A204" i="42" s="1"/>
  <c r="H53" i="42"/>
  <c r="L203" i="42" s="1"/>
  <c r="B53" i="42"/>
  <c r="A53" i="42"/>
  <c r="A80" i="42" s="1"/>
  <c r="A176" i="42" s="1"/>
  <c r="A107" i="42" s="1"/>
  <c r="A149" i="42" s="1"/>
  <c r="A203" i="42" s="1"/>
  <c r="H52" i="42"/>
  <c r="L202" i="42" s="1"/>
  <c r="B52" i="42"/>
  <c r="A52" i="42"/>
  <c r="A79" i="42" s="1"/>
  <c r="A175" i="42" s="1"/>
  <c r="A106" i="42" s="1"/>
  <c r="A148" i="42" s="1"/>
  <c r="H51" i="42"/>
  <c r="K201" i="42" s="1"/>
  <c r="B51" i="42"/>
  <c r="A51" i="42"/>
  <c r="A78" i="42" s="1"/>
  <c r="A174" i="42" s="1"/>
  <c r="A105" i="42" s="1"/>
  <c r="A147" i="42" s="1"/>
  <c r="A201" i="42" s="1"/>
  <c r="H50" i="42"/>
  <c r="L200" i="42" s="1"/>
  <c r="B50" i="42"/>
  <c r="A50" i="42"/>
  <c r="A77" i="42" s="1"/>
  <c r="A173" i="42" s="1"/>
  <c r="A104" i="42" s="1"/>
  <c r="A146" i="42" s="1"/>
  <c r="A200" i="42" s="1"/>
  <c r="H49" i="42"/>
  <c r="L199" i="42" s="1"/>
  <c r="B49" i="42"/>
  <c r="A49" i="42"/>
  <c r="A76" i="42" s="1"/>
  <c r="A172" i="42" s="1"/>
  <c r="A103" i="42" s="1"/>
  <c r="A145" i="42" s="1"/>
  <c r="A199" i="42" s="1"/>
  <c r="H48" i="42"/>
  <c r="K198" i="42" s="1"/>
  <c r="B48" i="42"/>
  <c r="A48" i="42"/>
  <c r="A75" i="42" s="1"/>
  <c r="A171" i="42" s="1"/>
  <c r="A102" i="42" s="1"/>
  <c r="A144" i="42" s="1"/>
  <c r="A198" i="42" s="1"/>
  <c r="H47" i="42"/>
  <c r="L197" i="42" s="1"/>
  <c r="B47" i="42"/>
  <c r="A47" i="42"/>
  <c r="A74" i="42" s="1"/>
  <c r="A170" i="42" s="1"/>
  <c r="H46" i="42"/>
  <c r="L196" i="42" s="1"/>
  <c r="B46" i="42"/>
  <c r="A46" i="42"/>
  <c r="A73" i="42" s="1"/>
  <c r="A169" i="42" s="1"/>
  <c r="A100" i="42" s="1"/>
  <c r="A142" i="42" s="1"/>
  <c r="A196" i="42" s="1"/>
  <c r="H45" i="42"/>
  <c r="K195" i="42" s="1"/>
  <c r="B45" i="42"/>
  <c r="A45" i="42"/>
  <c r="A72" i="42" s="1"/>
  <c r="A168" i="42" s="1"/>
  <c r="A99" i="42" s="1"/>
  <c r="A141" i="42" s="1"/>
  <c r="A195" i="42" s="1"/>
  <c r="H44" i="42"/>
  <c r="L194" i="42" s="1"/>
  <c r="B44" i="42"/>
  <c r="A44" i="42"/>
  <c r="A71" i="42" s="1"/>
  <c r="A167" i="42" s="1"/>
  <c r="A98" i="42" s="1"/>
  <c r="A140" i="42" s="1"/>
  <c r="A194" i="42" s="1"/>
  <c r="H43" i="42"/>
  <c r="L193" i="42" s="1"/>
  <c r="B43" i="42"/>
  <c r="A43" i="42"/>
  <c r="A70" i="42" s="1"/>
  <c r="A166" i="42" s="1"/>
  <c r="A97" i="42" s="1"/>
  <c r="A139" i="42" s="1"/>
  <c r="H42" i="42"/>
  <c r="K192" i="42" s="1"/>
  <c r="B42" i="42"/>
  <c r="A42" i="42"/>
  <c r="A69" i="42" s="1"/>
  <c r="A165" i="42" s="1"/>
  <c r="A96" i="42" s="1"/>
  <c r="A138" i="42" s="1"/>
  <c r="A192" i="42" s="1"/>
  <c r="H41" i="42"/>
  <c r="L191" i="42" s="1"/>
  <c r="B41" i="42"/>
  <c r="A41" i="42"/>
  <c r="A68" i="42" s="1"/>
  <c r="A164" i="42" s="1"/>
  <c r="A95" i="42" s="1"/>
  <c r="A137" i="42" s="1"/>
  <c r="A191" i="42" s="1"/>
  <c r="H40" i="42"/>
  <c r="H63" i="42" s="1"/>
  <c r="B40" i="42"/>
  <c r="A40" i="42"/>
  <c r="A67" i="42" s="1"/>
  <c r="A163" i="42" s="1"/>
  <c r="A94" i="42" s="1"/>
  <c r="A136" i="42" s="1"/>
  <c r="A190" i="42" s="1"/>
  <c r="I39" i="42"/>
  <c r="K92" i="42" s="1"/>
  <c r="K161" i="42" s="1"/>
  <c r="G37" i="42"/>
  <c r="F37" i="42"/>
  <c r="E37" i="42"/>
  <c r="H35" i="42"/>
  <c r="H34" i="42"/>
  <c r="H33" i="42"/>
  <c r="H32" i="42"/>
  <c r="H31" i="42"/>
  <c r="H30" i="42"/>
  <c r="H29" i="42"/>
  <c r="H28" i="42"/>
  <c r="H27" i="42"/>
  <c r="H26" i="42"/>
  <c r="H25" i="42"/>
  <c r="H24" i="42"/>
  <c r="H23" i="42"/>
  <c r="H22" i="42"/>
  <c r="H21" i="42"/>
  <c r="H20" i="42"/>
  <c r="H19" i="42"/>
  <c r="H18" i="42"/>
  <c r="H17" i="42"/>
  <c r="H16" i="42"/>
  <c r="H15" i="42"/>
  <c r="H14" i="42"/>
  <c r="H13" i="42"/>
  <c r="G268" i="41"/>
  <c r="K247" i="41"/>
  <c r="H245" i="41"/>
  <c r="I244" i="41"/>
  <c r="G240" i="41"/>
  <c r="G239" i="41"/>
  <c r="G238" i="41"/>
  <c r="G237" i="41"/>
  <c r="G236" i="41"/>
  <c r="G235" i="41"/>
  <c r="G234" i="41"/>
  <c r="G233" i="41"/>
  <c r="G232" i="41"/>
  <c r="G231" i="41"/>
  <c r="G242" i="41" s="1"/>
  <c r="G230" i="41"/>
  <c r="G229" i="41"/>
  <c r="G228" i="41"/>
  <c r="G227" i="41"/>
  <c r="G226" i="41"/>
  <c r="G225" i="41"/>
  <c r="G224" i="41"/>
  <c r="G223" i="41"/>
  <c r="G222" i="41"/>
  <c r="G221" i="41"/>
  <c r="G220" i="41"/>
  <c r="H219" i="41"/>
  <c r="G219" i="41"/>
  <c r="I218" i="41"/>
  <c r="A216" i="41"/>
  <c r="J214" i="41"/>
  <c r="I214" i="41"/>
  <c r="H214" i="41"/>
  <c r="G214" i="41"/>
  <c r="F214" i="41"/>
  <c r="E214" i="41"/>
  <c r="D214" i="41"/>
  <c r="L213" i="41"/>
  <c r="K213" i="41"/>
  <c r="B212" i="41"/>
  <c r="L211" i="41"/>
  <c r="K211" i="41"/>
  <c r="B211" i="41"/>
  <c r="B210" i="41"/>
  <c r="B209" i="41"/>
  <c r="B208" i="41"/>
  <c r="B207" i="41"/>
  <c r="B206" i="41"/>
  <c r="B205" i="41"/>
  <c r="B204" i="41"/>
  <c r="B203" i="41"/>
  <c r="B202" i="41"/>
  <c r="B201" i="41"/>
  <c r="B200" i="41"/>
  <c r="B199" i="41"/>
  <c r="B198" i="41"/>
  <c r="B197" i="41"/>
  <c r="K196" i="41"/>
  <c r="B196" i="41"/>
  <c r="B195" i="41"/>
  <c r="B194" i="41"/>
  <c r="K193" i="41"/>
  <c r="B193" i="41"/>
  <c r="B192" i="41"/>
  <c r="B191" i="41"/>
  <c r="K190" i="41"/>
  <c r="B190" i="41"/>
  <c r="H186" i="41"/>
  <c r="F57" i="44" s="1"/>
  <c r="G186" i="41"/>
  <c r="E57" i="44" s="1"/>
  <c r="F186" i="41"/>
  <c r="D57" i="44" s="1"/>
  <c r="E186" i="41"/>
  <c r="C57" i="44" s="1"/>
  <c r="D186" i="41"/>
  <c r="B57" i="44" s="1"/>
  <c r="G57" i="44" s="1"/>
  <c r="B185" i="41"/>
  <c r="I184" i="41"/>
  <c r="B184" i="41"/>
  <c r="I183" i="41"/>
  <c r="B183" i="41"/>
  <c r="I182" i="41"/>
  <c r="B182" i="41"/>
  <c r="I181" i="41"/>
  <c r="B181" i="41"/>
  <c r="I180" i="41"/>
  <c r="B180" i="41"/>
  <c r="I179" i="41"/>
  <c r="B179" i="41"/>
  <c r="I178" i="41"/>
  <c r="B178" i="41"/>
  <c r="I177" i="41"/>
  <c r="D269" i="41" s="1"/>
  <c r="B177" i="41"/>
  <c r="I176" i="41"/>
  <c r="B176" i="41"/>
  <c r="I175" i="41"/>
  <c r="B175" i="41"/>
  <c r="I174" i="41"/>
  <c r="B174" i="41"/>
  <c r="I173" i="41"/>
  <c r="B173" i="41"/>
  <c r="I172" i="41"/>
  <c r="B172" i="41"/>
  <c r="I171" i="41"/>
  <c r="B171" i="41"/>
  <c r="I170" i="41"/>
  <c r="B170" i="41"/>
  <c r="I169" i="41"/>
  <c r="B169" i="41"/>
  <c r="I168" i="41"/>
  <c r="B168" i="41"/>
  <c r="I167" i="41"/>
  <c r="B167" i="41"/>
  <c r="I166" i="41"/>
  <c r="B166" i="41"/>
  <c r="I165" i="41"/>
  <c r="B165" i="41"/>
  <c r="I164" i="41"/>
  <c r="B164" i="41"/>
  <c r="I163" i="41"/>
  <c r="I186" i="41" s="1"/>
  <c r="D242" i="41" s="1"/>
  <c r="B163" i="41"/>
  <c r="J162" i="41"/>
  <c r="F159" i="41"/>
  <c r="E159" i="41"/>
  <c r="G159" i="41" s="1"/>
  <c r="D159" i="41"/>
  <c r="B158" i="41"/>
  <c r="A158" i="41"/>
  <c r="B157" i="41"/>
  <c r="B156" i="41"/>
  <c r="B155" i="41"/>
  <c r="B154" i="41"/>
  <c r="B153" i="41"/>
  <c r="B152" i="41"/>
  <c r="B151" i="41"/>
  <c r="B150" i="41"/>
  <c r="B149" i="41"/>
  <c r="B148" i="41"/>
  <c r="B147" i="41"/>
  <c r="B146" i="41"/>
  <c r="B145" i="41"/>
  <c r="B144" i="41"/>
  <c r="B143" i="41"/>
  <c r="B142" i="41"/>
  <c r="B141" i="41"/>
  <c r="B140" i="41"/>
  <c r="B139" i="41"/>
  <c r="B138" i="41"/>
  <c r="B137" i="41"/>
  <c r="B136" i="41"/>
  <c r="H118" i="41"/>
  <c r="G118" i="41"/>
  <c r="E118" i="41"/>
  <c r="D118" i="41"/>
  <c r="B32" i="44" s="1"/>
  <c r="F32" i="44" s="1"/>
  <c r="F7" i="47" s="1"/>
  <c r="I116" i="41"/>
  <c r="B116" i="41"/>
  <c r="I115" i="41"/>
  <c r="B115" i="41"/>
  <c r="I114" i="41"/>
  <c r="B114" i="41"/>
  <c r="R113" i="41"/>
  <c r="P113" i="41"/>
  <c r="O113" i="41"/>
  <c r="I113" i="41"/>
  <c r="B113" i="41"/>
  <c r="Q112" i="41"/>
  <c r="I112" i="41"/>
  <c r="B112" i="41"/>
  <c r="Q111" i="41"/>
  <c r="I111" i="41"/>
  <c r="B111" i="41"/>
  <c r="Q110" i="41"/>
  <c r="I110" i="41"/>
  <c r="B110" i="41"/>
  <c r="Q109" i="41"/>
  <c r="I109" i="41"/>
  <c r="B109" i="41"/>
  <c r="Q108" i="41"/>
  <c r="I108" i="41"/>
  <c r="B108" i="41"/>
  <c r="Q107" i="41"/>
  <c r="I107" i="41"/>
  <c r="B107" i="41"/>
  <c r="Q106" i="41"/>
  <c r="I106" i="41"/>
  <c r="B106" i="41"/>
  <c r="S105" i="41"/>
  <c r="Q105" i="41"/>
  <c r="T105" i="41" s="1"/>
  <c r="I105" i="41"/>
  <c r="B105" i="41"/>
  <c r="I104" i="41"/>
  <c r="B104" i="41"/>
  <c r="I103" i="41"/>
  <c r="B103" i="41"/>
  <c r="I102" i="41"/>
  <c r="B102" i="41"/>
  <c r="I101" i="41"/>
  <c r="B101" i="41"/>
  <c r="I100" i="41"/>
  <c r="B100" i="41"/>
  <c r="I99" i="41"/>
  <c r="B99" i="41"/>
  <c r="I98" i="41"/>
  <c r="B98" i="41"/>
  <c r="I97" i="41"/>
  <c r="B97" i="41"/>
  <c r="I96" i="41"/>
  <c r="B96" i="41"/>
  <c r="I95" i="41"/>
  <c r="B95" i="41"/>
  <c r="I94" i="41"/>
  <c r="I118" i="41" s="1"/>
  <c r="B94" i="41"/>
  <c r="J93" i="41"/>
  <c r="K92" i="41"/>
  <c r="K161" i="41" s="1"/>
  <c r="G90" i="41"/>
  <c r="E20" i="44" s="1"/>
  <c r="F90" i="41"/>
  <c r="D20" i="44" s="1"/>
  <c r="E90" i="41"/>
  <c r="C20" i="44" s="1"/>
  <c r="D90" i="41"/>
  <c r="B20" i="44" s="1"/>
  <c r="H89" i="41"/>
  <c r="B89" i="41"/>
  <c r="A89" i="41"/>
  <c r="H88" i="41"/>
  <c r="B88" i="41"/>
  <c r="A88" i="41"/>
  <c r="A184" i="41" s="1"/>
  <c r="A115" i="41" s="1"/>
  <c r="A157" i="41" s="1"/>
  <c r="H87" i="41"/>
  <c r="B87" i="41"/>
  <c r="H86" i="41"/>
  <c r="B86" i="41"/>
  <c r="H85" i="41"/>
  <c r="B85" i="41"/>
  <c r="H84" i="41"/>
  <c r="B84" i="41"/>
  <c r="H83" i="41"/>
  <c r="B83" i="41"/>
  <c r="H82" i="41"/>
  <c r="B82" i="41"/>
  <c r="H81" i="41"/>
  <c r="B81" i="41"/>
  <c r="H80" i="41"/>
  <c r="B80" i="41"/>
  <c r="H79" i="41"/>
  <c r="B79" i="41"/>
  <c r="H78" i="41"/>
  <c r="B78" i="41"/>
  <c r="H77" i="41"/>
  <c r="B77" i="41"/>
  <c r="H76" i="41"/>
  <c r="B76" i="41"/>
  <c r="H75" i="41"/>
  <c r="B75" i="41"/>
  <c r="H74" i="41"/>
  <c r="B74" i="41"/>
  <c r="H73" i="41"/>
  <c r="B73" i="41"/>
  <c r="H72" i="41"/>
  <c r="B72" i="41"/>
  <c r="A72" i="41"/>
  <c r="A168" i="41" s="1"/>
  <c r="A99" i="41" s="1"/>
  <c r="A141" i="41" s="1"/>
  <c r="A195" i="41" s="1"/>
  <c r="H71" i="41"/>
  <c r="B71" i="41"/>
  <c r="H70" i="41"/>
  <c r="B70" i="41"/>
  <c r="H69" i="41"/>
  <c r="B69" i="41"/>
  <c r="H68" i="41"/>
  <c r="B68" i="41"/>
  <c r="H67" i="41"/>
  <c r="H90" i="41" s="1"/>
  <c r="B67" i="41"/>
  <c r="G63" i="41"/>
  <c r="E8" i="44" s="1"/>
  <c r="F63" i="41"/>
  <c r="D8" i="44" s="1"/>
  <c r="E63" i="41"/>
  <c r="C8" i="44" s="1"/>
  <c r="D63" i="41"/>
  <c r="B62" i="41"/>
  <c r="A62" i="41"/>
  <c r="B61" i="41"/>
  <c r="A61" i="41"/>
  <c r="H60" i="41"/>
  <c r="L210" i="41" s="1"/>
  <c r="B60" i="41"/>
  <c r="A60" i="41"/>
  <c r="A87" i="41" s="1"/>
  <c r="A183" i="41" s="1"/>
  <c r="A114" i="41" s="1"/>
  <c r="A156" i="41" s="1"/>
  <c r="A210" i="41" s="1"/>
  <c r="H59" i="41"/>
  <c r="B59" i="41"/>
  <c r="A59" i="41"/>
  <c r="A86" i="41" s="1"/>
  <c r="A182" i="41" s="1"/>
  <c r="A113" i="41" s="1"/>
  <c r="A155" i="41" s="1"/>
  <c r="A209" i="41" s="1"/>
  <c r="H58" i="41"/>
  <c r="B58" i="41"/>
  <c r="A58" i="41"/>
  <c r="A85" i="41" s="1"/>
  <c r="A181" i="41" s="1"/>
  <c r="A112" i="41" s="1"/>
  <c r="A154" i="41" s="1"/>
  <c r="A208" i="41" s="1"/>
  <c r="H57" i="41"/>
  <c r="L207" i="41" s="1"/>
  <c r="B57" i="41"/>
  <c r="A57" i="41"/>
  <c r="A84" i="41" s="1"/>
  <c r="A180" i="41" s="1"/>
  <c r="A111" i="41" s="1"/>
  <c r="A153" i="41" s="1"/>
  <c r="A207" i="41" s="1"/>
  <c r="H56" i="41"/>
  <c r="B56" i="41"/>
  <c r="A56" i="41"/>
  <c r="A83" i="41" s="1"/>
  <c r="A179" i="41" s="1"/>
  <c r="A110" i="41" s="1"/>
  <c r="A152" i="41" s="1"/>
  <c r="A206" i="41" s="1"/>
  <c r="H55" i="41"/>
  <c r="L205" i="41" s="1"/>
  <c r="B55" i="41"/>
  <c r="A55" i="41"/>
  <c r="A82" i="41" s="1"/>
  <c r="A178" i="41" s="1"/>
  <c r="A109" i="41" s="1"/>
  <c r="A151" i="41" s="1"/>
  <c r="A205" i="41" s="1"/>
  <c r="H54" i="41"/>
  <c r="L204" i="41" s="1"/>
  <c r="B54" i="41"/>
  <c r="A54" i="41"/>
  <c r="A81" i="41" s="1"/>
  <c r="A177" i="41" s="1"/>
  <c r="A108" i="41" s="1"/>
  <c r="A150" i="41" s="1"/>
  <c r="A204" i="41" s="1"/>
  <c r="H53" i="41"/>
  <c r="B53" i="41"/>
  <c r="A53" i="41"/>
  <c r="A80" i="41" s="1"/>
  <c r="A176" i="41" s="1"/>
  <c r="A107" i="41" s="1"/>
  <c r="A149" i="41" s="1"/>
  <c r="A203" i="41" s="1"/>
  <c r="H52" i="41"/>
  <c r="L202" i="41" s="1"/>
  <c r="B52" i="41"/>
  <c r="A52" i="41"/>
  <c r="A79" i="41" s="1"/>
  <c r="A175" i="41" s="1"/>
  <c r="A106" i="41" s="1"/>
  <c r="A148" i="41" s="1"/>
  <c r="A202" i="41" s="1"/>
  <c r="H51" i="41"/>
  <c r="L201" i="41" s="1"/>
  <c r="B51" i="41"/>
  <c r="A51" i="41"/>
  <c r="A78" i="41" s="1"/>
  <c r="A174" i="41" s="1"/>
  <c r="A105" i="41" s="1"/>
  <c r="A147" i="41" s="1"/>
  <c r="A201" i="41" s="1"/>
  <c r="H50" i="41"/>
  <c r="B50" i="41"/>
  <c r="A50" i="41"/>
  <c r="A77" i="41" s="1"/>
  <c r="A173" i="41" s="1"/>
  <c r="A104" i="41" s="1"/>
  <c r="A146" i="41" s="1"/>
  <c r="A200" i="41" s="1"/>
  <c r="H49" i="41"/>
  <c r="L199" i="41" s="1"/>
  <c r="B49" i="41"/>
  <c r="A49" i="41"/>
  <c r="A76" i="41" s="1"/>
  <c r="A172" i="41" s="1"/>
  <c r="A103" i="41" s="1"/>
  <c r="A145" i="41" s="1"/>
  <c r="A199" i="41" s="1"/>
  <c r="H48" i="41"/>
  <c r="L198" i="41" s="1"/>
  <c r="B48" i="41"/>
  <c r="A48" i="41"/>
  <c r="A75" i="41" s="1"/>
  <c r="A171" i="41" s="1"/>
  <c r="A102" i="41" s="1"/>
  <c r="A144" i="41" s="1"/>
  <c r="A198" i="41" s="1"/>
  <c r="H47" i="41"/>
  <c r="K197" i="41" s="1"/>
  <c r="B47" i="41"/>
  <c r="A47" i="41"/>
  <c r="A74" i="41" s="1"/>
  <c r="A170" i="41" s="1"/>
  <c r="A101" i="41" s="1"/>
  <c r="A143" i="41" s="1"/>
  <c r="A197" i="41" s="1"/>
  <c r="H46" i="41"/>
  <c r="L196" i="41" s="1"/>
  <c r="B46" i="41"/>
  <c r="A46" i="41"/>
  <c r="A73" i="41" s="1"/>
  <c r="A169" i="41" s="1"/>
  <c r="A100" i="41" s="1"/>
  <c r="A142" i="41" s="1"/>
  <c r="A196" i="41" s="1"/>
  <c r="H45" i="41"/>
  <c r="L195" i="41" s="1"/>
  <c r="B45" i="41"/>
  <c r="A45" i="41"/>
  <c r="H44" i="41"/>
  <c r="L194" i="41" s="1"/>
  <c r="B44" i="41"/>
  <c r="A44" i="41"/>
  <c r="A71" i="41" s="1"/>
  <c r="A167" i="41" s="1"/>
  <c r="A98" i="41" s="1"/>
  <c r="A140" i="41" s="1"/>
  <c r="A194" i="41" s="1"/>
  <c r="H43" i="41"/>
  <c r="L193" i="41" s="1"/>
  <c r="B43" i="41"/>
  <c r="A43" i="41"/>
  <c r="A70" i="41" s="1"/>
  <c r="A166" i="41" s="1"/>
  <c r="A97" i="41" s="1"/>
  <c r="A139" i="41" s="1"/>
  <c r="A193" i="41" s="1"/>
  <c r="H42" i="41"/>
  <c r="L192" i="41" s="1"/>
  <c r="B42" i="41"/>
  <c r="A42" i="41"/>
  <c r="A69" i="41" s="1"/>
  <c r="A165" i="41" s="1"/>
  <c r="A96" i="41" s="1"/>
  <c r="A138" i="41" s="1"/>
  <c r="A192" i="41" s="1"/>
  <c r="H41" i="41"/>
  <c r="L191" i="41" s="1"/>
  <c r="B41" i="41"/>
  <c r="A41" i="41"/>
  <c r="A68" i="41" s="1"/>
  <c r="A164" i="41" s="1"/>
  <c r="A95" i="41" s="1"/>
  <c r="A137" i="41" s="1"/>
  <c r="A191" i="41" s="1"/>
  <c r="H40" i="41"/>
  <c r="H63" i="41" s="1"/>
  <c r="B40" i="41"/>
  <c r="A40" i="41"/>
  <c r="A67" i="41" s="1"/>
  <c r="A163" i="41" s="1"/>
  <c r="A94" i="41" s="1"/>
  <c r="A136" i="41" s="1"/>
  <c r="A190" i="41" s="1"/>
  <c r="I39" i="41"/>
  <c r="G37" i="41"/>
  <c r="F37" i="41"/>
  <c r="E37" i="41"/>
  <c r="H35" i="41"/>
  <c r="H34" i="41"/>
  <c r="H33" i="41"/>
  <c r="H32" i="41"/>
  <c r="H31" i="41"/>
  <c r="H30" i="41"/>
  <c r="H29" i="41"/>
  <c r="H28" i="41"/>
  <c r="H27" i="41"/>
  <c r="H26" i="41"/>
  <c r="H25" i="41"/>
  <c r="H24" i="41"/>
  <c r="H23" i="41"/>
  <c r="H22" i="41"/>
  <c r="H21" i="41"/>
  <c r="H20" i="41"/>
  <c r="H19" i="41"/>
  <c r="H18" i="41"/>
  <c r="H17" i="41"/>
  <c r="H16" i="41"/>
  <c r="H15" i="41"/>
  <c r="H14" i="41"/>
  <c r="H13" i="41"/>
  <c r="H37" i="41" s="1"/>
  <c r="G268" i="40"/>
  <c r="K247" i="40"/>
  <c r="H245" i="40"/>
  <c r="I244" i="40"/>
  <c r="G240" i="40"/>
  <c r="G239" i="40"/>
  <c r="G238" i="40"/>
  <c r="G237" i="40"/>
  <c r="G236" i="40"/>
  <c r="G235" i="40"/>
  <c r="G234" i="40"/>
  <c r="G233" i="40"/>
  <c r="G232" i="40"/>
  <c r="G231" i="40"/>
  <c r="G230" i="40"/>
  <c r="G229" i="40"/>
  <c r="G228" i="40"/>
  <c r="G227" i="40"/>
  <c r="G226" i="40"/>
  <c r="G225" i="40"/>
  <c r="G224" i="40"/>
  <c r="G223" i="40"/>
  <c r="G222" i="40"/>
  <c r="G221" i="40"/>
  <c r="G220" i="40"/>
  <c r="H219" i="40"/>
  <c r="G219" i="40"/>
  <c r="I218" i="40"/>
  <c r="A216" i="40"/>
  <c r="J214" i="40"/>
  <c r="I214" i="40"/>
  <c r="H214" i="40"/>
  <c r="G214" i="40"/>
  <c r="F214" i="40"/>
  <c r="E214" i="40"/>
  <c r="D214" i="40"/>
  <c r="L213" i="40"/>
  <c r="K213" i="40"/>
  <c r="B212" i="40"/>
  <c r="L211" i="40"/>
  <c r="K211" i="40"/>
  <c r="B211" i="40"/>
  <c r="B210" i="40"/>
  <c r="B209" i="40"/>
  <c r="B208" i="40"/>
  <c r="A208" i="40"/>
  <c r="B207" i="40"/>
  <c r="B206" i="40"/>
  <c r="B205" i="40"/>
  <c r="B204" i="40"/>
  <c r="B203" i="40"/>
  <c r="B202" i="40"/>
  <c r="A202" i="40"/>
  <c r="B201" i="40"/>
  <c r="B200" i="40"/>
  <c r="B199" i="40"/>
  <c r="B198" i="40"/>
  <c r="B197" i="40"/>
  <c r="B196" i="40"/>
  <c r="A196" i="40"/>
  <c r="B195" i="40"/>
  <c r="B194" i="40"/>
  <c r="B193" i="40"/>
  <c r="B192" i="40"/>
  <c r="B191" i="40"/>
  <c r="B190" i="40"/>
  <c r="A190" i="40"/>
  <c r="H186" i="40"/>
  <c r="F56" i="44" s="1"/>
  <c r="G186" i="40"/>
  <c r="E56" i="44" s="1"/>
  <c r="F186" i="40"/>
  <c r="D56" i="44" s="1"/>
  <c r="E186" i="40"/>
  <c r="C56" i="44" s="1"/>
  <c r="D186" i="40"/>
  <c r="B56" i="44" s="1"/>
  <c r="B185" i="40"/>
  <c r="I184" i="40"/>
  <c r="B184" i="40"/>
  <c r="I183" i="40"/>
  <c r="B183" i="40"/>
  <c r="I182" i="40"/>
  <c r="B182" i="40"/>
  <c r="I181" i="40"/>
  <c r="B181" i="40"/>
  <c r="I180" i="40"/>
  <c r="B180" i="40"/>
  <c r="I179" i="40"/>
  <c r="B179" i="40"/>
  <c r="I178" i="40"/>
  <c r="B178" i="40"/>
  <c r="I177" i="40"/>
  <c r="D269" i="40" s="1"/>
  <c r="B177" i="40"/>
  <c r="I176" i="40"/>
  <c r="B176" i="40"/>
  <c r="I175" i="40"/>
  <c r="B175" i="40"/>
  <c r="I174" i="40"/>
  <c r="B174" i="40"/>
  <c r="I173" i="40"/>
  <c r="B173" i="40"/>
  <c r="I172" i="40"/>
  <c r="B172" i="40"/>
  <c r="I171" i="40"/>
  <c r="B171" i="40"/>
  <c r="I170" i="40"/>
  <c r="B170" i="40"/>
  <c r="I169" i="40"/>
  <c r="B169" i="40"/>
  <c r="I168" i="40"/>
  <c r="B168" i="40"/>
  <c r="I167" i="40"/>
  <c r="B167" i="40"/>
  <c r="I166" i="40"/>
  <c r="B166" i="40"/>
  <c r="I165" i="40"/>
  <c r="B165" i="40"/>
  <c r="I164" i="40"/>
  <c r="I186" i="40" s="1"/>
  <c r="D242" i="40" s="1"/>
  <c r="B164" i="40"/>
  <c r="I163" i="40"/>
  <c r="B163" i="40"/>
  <c r="J162" i="40"/>
  <c r="F159" i="40"/>
  <c r="E159" i="40"/>
  <c r="D159" i="40"/>
  <c r="G159" i="40" s="1"/>
  <c r="B158" i="40"/>
  <c r="A158" i="40"/>
  <c r="B157" i="40"/>
  <c r="B156" i="40"/>
  <c r="B155" i="40"/>
  <c r="B154" i="40"/>
  <c r="B153" i="40"/>
  <c r="B152" i="40"/>
  <c r="B151" i="40"/>
  <c r="B150" i="40"/>
  <c r="B149" i="40"/>
  <c r="B148" i="40"/>
  <c r="B147" i="40"/>
  <c r="B146" i="40"/>
  <c r="B145" i="40"/>
  <c r="B144" i="40"/>
  <c r="B143" i="40"/>
  <c r="B142" i="40"/>
  <c r="B141" i="40"/>
  <c r="B140" i="40"/>
  <c r="B139" i="40"/>
  <c r="B138" i="40"/>
  <c r="B137" i="40"/>
  <c r="B136" i="40"/>
  <c r="H118" i="40"/>
  <c r="T105" i="40" s="1"/>
  <c r="G118" i="40"/>
  <c r="E118" i="40"/>
  <c r="D31" i="44" s="1"/>
  <c r="D118" i="40"/>
  <c r="B31" i="44" s="1"/>
  <c r="F31" i="44" s="1"/>
  <c r="F6" i="47" s="1"/>
  <c r="I116" i="40"/>
  <c r="B116" i="40"/>
  <c r="I115" i="40"/>
  <c r="B115" i="40"/>
  <c r="I114" i="40"/>
  <c r="B114" i="40"/>
  <c r="R113" i="40"/>
  <c r="P113" i="40"/>
  <c r="O113" i="40"/>
  <c r="I113" i="40"/>
  <c r="B113" i="40"/>
  <c r="Q112" i="40"/>
  <c r="I112" i="40"/>
  <c r="B112" i="40"/>
  <c r="Q111" i="40"/>
  <c r="I111" i="40"/>
  <c r="B111" i="40"/>
  <c r="Q110" i="40"/>
  <c r="I110" i="40"/>
  <c r="B110" i="40"/>
  <c r="Q109" i="40"/>
  <c r="I109" i="40"/>
  <c r="B109" i="40"/>
  <c r="Q108" i="40"/>
  <c r="I108" i="40"/>
  <c r="B108" i="40"/>
  <c r="Q107" i="40"/>
  <c r="I107" i="40"/>
  <c r="B107" i="40"/>
  <c r="Q106" i="40"/>
  <c r="I106" i="40"/>
  <c r="B106" i="40"/>
  <c r="S105" i="40"/>
  <c r="Q105" i="40"/>
  <c r="Q113" i="40" s="1"/>
  <c r="I105" i="40"/>
  <c r="B105" i="40"/>
  <c r="A105" i="40"/>
  <c r="A147" i="40" s="1"/>
  <c r="A201" i="40" s="1"/>
  <c r="I104" i="40"/>
  <c r="B104" i="40"/>
  <c r="I103" i="40"/>
  <c r="B103" i="40"/>
  <c r="I102" i="40"/>
  <c r="B102" i="40"/>
  <c r="I101" i="40"/>
  <c r="B101" i="40"/>
  <c r="A101" i="40"/>
  <c r="A143" i="40" s="1"/>
  <c r="A197" i="40" s="1"/>
  <c r="I100" i="40"/>
  <c r="B100" i="40"/>
  <c r="I99" i="40"/>
  <c r="B99" i="40"/>
  <c r="I98" i="40"/>
  <c r="B98" i="40"/>
  <c r="I97" i="40"/>
  <c r="B97" i="40"/>
  <c r="I96" i="40"/>
  <c r="B96" i="40"/>
  <c r="I95" i="40"/>
  <c r="B95" i="40"/>
  <c r="I94" i="40"/>
  <c r="I118" i="40" s="1"/>
  <c r="B94" i="40"/>
  <c r="J93" i="40"/>
  <c r="H90" i="40"/>
  <c r="G90" i="40"/>
  <c r="E19" i="44" s="1"/>
  <c r="F90" i="40"/>
  <c r="D19" i="44" s="1"/>
  <c r="E90" i="40"/>
  <c r="D90" i="40"/>
  <c r="B19" i="44" s="1"/>
  <c r="H89" i="40"/>
  <c r="B89" i="40"/>
  <c r="A89" i="40"/>
  <c r="H88" i="40"/>
  <c r="B88" i="40"/>
  <c r="H87" i="40"/>
  <c r="B87" i="40"/>
  <c r="H86" i="40"/>
  <c r="B86" i="40"/>
  <c r="H85" i="40"/>
  <c r="B85" i="40"/>
  <c r="H84" i="40"/>
  <c r="B84" i="40"/>
  <c r="H83" i="40"/>
  <c r="B83" i="40"/>
  <c r="H82" i="40"/>
  <c r="B82" i="40"/>
  <c r="H81" i="40"/>
  <c r="B81" i="40"/>
  <c r="H80" i="40"/>
  <c r="B80" i="40"/>
  <c r="H79" i="40"/>
  <c r="B79" i="40"/>
  <c r="H78" i="40"/>
  <c r="B78" i="40"/>
  <c r="H77" i="40"/>
  <c r="B77" i="40"/>
  <c r="H76" i="40"/>
  <c r="B76" i="40"/>
  <c r="H75" i="40"/>
  <c r="B75" i="40"/>
  <c r="H74" i="40"/>
  <c r="B74" i="40"/>
  <c r="H73" i="40"/>
  <c r="B73" i="40"/>
  <c r="H72" i="40"/>
  <c r="B72" i="40"/>
  <c r="H71" i="40"/>
  <c r="B71" i="40"/>
  <c r="H70" i="40"/>
  <c r="B70" i="40"/>
  <c r="H69" i="40"/>
  <c r="B69" i="40"/>
  <c r="H68" i="40"/>
  <c r="B68" i="40"/>
  <c r="H67" i="40"/>
  <c r="B67" i="40"/>
  <c r="G63" i="40"/>
  <c r="E7" i="44" s="1"/>
  <c r="F63" i="40"/>
  <c r="D7" i="44" s="1"/>
  <c r="E63" i="40"/>
  <c r="C7" i="44" s="1"/>
  <c r="D63" i="40"/>
  <c r="B62" i="40"/>
  <c r="A62" i="40"/>
  <c r="A88" i="40" s="1"/>
  <c r="A184" i="40" s="1"/>
  <c r="A115" i="40" s="1"/>
  <c r="A157" i="40" s="1"/>
  <c r="A212" i="40" s="1"/>
  <c r="B61" i="40"/>
  <c r="A61" i="40"/>
  <c r="H60" i="40"/>
  <c r="K210" i="40" s="1"/>
  <c r="B60" i="40"/>
  <c r="A60" i="40"/>
  <c r="A87" i="40" s="1"/>
  <c r="A183" i="40" s="1"/>
  <c r="A114" i="40" s="1"/>
  <c r="A156" i="40" s="1"/>
  <c r="A210" i="40" s="1"/>
  <c r="H59" i="40"/>
  <c r="L209" i="40" s="1"/>
  <c r="B59" i="40"/>
  <c r="A59" i="40"/>
  <c r="A86" i="40" s="1"/>
  <c r="A182" i="40" s="1"/>
  <c r="A113" i="40" s="1"/>
  <c r="A155" i="40" s="1"/>
  <c r="A209" i="40" s="1"/>
  <c r="H58" i="40"/>
  <c r="L208" i="40" s="1"/>
  <c r="B58" i="40"/>
  <c r="A58" i="40"/>
  <c r="A85" i="40" s="1"/>
  <c r="A181" i="40" s="1"/>
  <c r="A112" i="40" s="1"/>
  <c r="A154" i="40" s="1"/>
  <c r="H57" i="40"/>
  <c r="K207" i="40" s="1"/>
  <c r="B57" i="40"/>
  <c r="A57" i="40"/>
  <c r="A84" i="40" s="1"/>
  <c r="A180" i="40" s="1"/>
  <c r="A111" i="40" s="1"/>
  <c r="A153" i="40" s="1"/>
  <c r="A207" i="40" s="1"/>
  <c r="H56" i="40"/>
  <c r="L206" i="40" s="1"/>
  <c r="B56" i="40"/>
  <c r="A56" i="40"/>
  <c r="A83" i="40" s="1"/>
  <c r="A179" i="40" s="1"/>
  <c r="A110" i="40" s="1"/>
  <c r="A152" i="40" s="1"/>
  <c r="A206" i="40" s="1"/>
  <c r="H55" i="40"/>
  <c r="L205" i="40" s="1"/>
  <c r="B55" i="40"/>
  <c r="A55" i="40"/>
  <c r="A82" i="40" s="1"/>
  <c r="A178" i="40" s="1"/>
  <c r="A109" i="40" s="1"/>
  <c r="A151" i="40" s="1"/>
  <c r="A205" i="40" s="1"/>
  <c r="H54" i="40"/>
  <c r="K204" i="40" s="1"/>
  <c r="B54" i="40"/>
  <c r="A54" i="40"/>
  <c r="A81" i="40" s="1"/>
  <c r="A177" i="40" s="1"/>
  <c r="A108" i="40" s="1"/>
  <c r="A150" i="40" s="1"/>
  <c r="A204" i="40" s="1"/>
  <c r="H53" i="40"/>
  <c r="L203" i="40" s="1"/>
  <c r="B53" i="40"/>
  <c r="A53" i="40"/>
  <c r="A80" i="40" s="1"/>
  <c r="A176" i="40" s="1"/>
  <c r="A107" i="40" s="1"/>
  <c r="A149" i="40" s="1"/>
  <c r="A203" i="40" s="1"/>
  <c r="H52" i="40"/>
  <c r="L202" i="40" s="1"/>
  <c r="B52" i="40"/>
  <c r="A52" i="40"/>
  <c r="A79" i="40" s="1"/>
  <c r="A175" i="40" s="1"/>
  <c r="A106" i="40" s="1"/>
  <c r="A148" i="40" s="1"/>
  <c r="H51" i="40"/>
  <c r="K201" i="40" s="1"/>
  <c r="B51" i="40"/>
  <c r="A51" i="40"/>
  <c r="A78" i="40" s="1"/>
  <c r="A174" i="40" s="1"/>
  <c r="H50" i="40"/>
  <c r="L200" i="40" s="1"/>
  <c r="B50" i="40"/>
  <c r="A50" i="40"/>
  <c r="A77" i="40" s="1"/>
  <c r="A173" i="40" s="1"/>
  <c r="A104" i="40" s="1"/>
  <c r="A146" i="40" s="1"/>
  <c r="A200" i="40" s="1"/>
  <c r="H49" i="40"/>
  <c r="L199" i="40" s="1"/>
  <c r="B49" i="40"/>
  <c r="A49" i="40"/>
  <c r="A76" i="40" s="1"/>
  <c r="A172" i="40" s="1"/>
  <c r="A103" i="40" s="1"/>
  <c r="A145" i="40" s="1"/>
  <c r="A199" i="40" s="1"/>
  <c r="H48" i="40"/>
  <c r="K198" i="40" s="1"/>
  <c r="B48" i="40"/>
  <c r="A48" i="40"/>
  <c r="A75" i="40" s="1"/>
  <c r="A171" i="40" s="1"/>
  <c r="A102" i="40" s="1"/>
  <c r="A144" i="40" s="1"/>
  <c r="A198" i="40" s="1"/>
  <c r="H47" i="40"/>
  <c r="L197" i="40" s="1"/>
  <c r="B47" i="40"/>
  <c r="A47" i="40"/>
  <c r="A74" i="40" s="1"/>
  <c r="A170" i="40" s="1"/>
  <c r="H46" i="40"/>
  <c r="L196" i="40" s="1"/>
  <c r="B46" i="40"/>
  <c r="A46" i="40"/>
  <c r="A73" i="40" s="1"/>
  <c r="A169" i="40" s="1"/>
  <c r="A100" i="40" s="1"/>
  <c r="A142" i="40" s="1"/>
  <c r="H45" i="40"/>
  <c r="K195" i="40" s="1"/>
  <c r="B45" i="40"/>
  <c r="A45" i="40"/>
  <c r="A72" i="40" s="1"/>
  <c r="A168" i="40" s="1"/>
  <c r="A99" i="40" s="1"/>
  <c r="A141" i="40" s="1"/>
  <c r="A195" i="40" s="1"/>
  <c r="H44" i="40"/>
  <c r="L194" i="40" s="1"/>
  <c r="B44" i="40"/>
  <c r="A44" i="40"/>
  <c r="A71" i="40" s="1"/>
  <c r="A167" i="40" s="1"/>
  <c r="A98" i="40" s="1"/>
  <c r="A140" i="40" s="1"/>
  <c r="A194" i="40" s="1"/>
  <c r="H43" i="40"/>
  <c r="L193" i="40" s="1"/>
  <c r="B43" i="40"/>
  <c r="A43" i="40"/>
  <c r="A70" i="40" s="1"/>
  <c r="A166" i="40" s="1"/>
  <c r="A97" i="40" s="1"/>
  <c r="A139" i="40" s="1"/>
  <c r="A193" i="40" s="1"/>
  <c r="H42" i="40"/>
  <c r="K192" i="40" s="1"/>
  <c r="B42" i="40"/>
  <c r="A42" i="40"/>
  <c r="A69" i="40" s="1"/>
  <c r="A165" i="40" s="1"/>
  <c r="A96" i="40" s="1"/>
  <c r="A138" i="40" s="1"/>
  <c r="A192" i="40" s="1"/>
  <c r="H41" i="40"/>
  <c r="L191" i="40" s="1"/>
  <c r="B41" i="40"/>
  <c r="A41" i="40"/>
  <c r="A68" i="40" s="1"/>
  <c r="A164" i="40" s="1"/>
  <c r="A95" i="40" s="1"/>
  <c r="A137" i="40" s="1"/>
  <c r="A191" i="40" s="1"/>
  <c r="H40" i="40"/>
  <c r="H63" i="40" s="1"/>
  <c r="B40" i="40"/>
  <c r="A40" i="40"/>
  <c r="A67" i="40" s="1"/>
  <c r="A163" i="40" s="1"/>
  <c r="A94" i="40" s="1"/>
  <c r="A136" i="40" s="1"/>
  <c r="I39" i="40"/>
  <c r="K92" i="40" s="1"/>
  <c r="K161" i="40" s="1"/>
  <c r="G37" i="40"/>
  <c r="F37" i="40"/>
  <c r="E37" i="40"/>
  <c r="H35" i="40"/>
  <c r="H34" i="40"/>
  <c r="H33" i="40"/>
  <c r="H32" i="40"/>
  <c r="H31" i="40"/>
  <c r="H30" i="40"/>
  <c r="H29" i="40"/>
  <c r="H28" i="40"/>
  <c r="H27" i="40"/>
  <c r="H26" i="40"/>
  <c r="H25" i="40"/>
  <c r="H24" i="40"/>
  <c r="H23" i="40"/>
  <c r="H22" i="40"/>
  <c r="H21" i="40"/>
  <c r="H20" i="40"/>
  <c r="H19" i="40"/>
  <c r="H18" i="40"/>
  <c r="H17" i="40"/>
  <c r="H16" i="40"/>
  <c r="H15" i="40"/>
  <c r="H14" i="40"/>
  <c r="H13" i="40"/>
  <c r="G268" i="39"/>
  <c r="K247" i="39"/>
  <c r="H245" i="39"/>
  <c r="I244" i="39"/>
  <c r="G242" i="39"/>
  <c r="G240" i="39"/>
  <c r="G239" i="39"/>
  <c r="G238" i="39"/>
  <c r="G237" i="39"/>
  <c r="G236" i="39"/>
  <c r="G235" i="39"/>
  <c r="G234" i="39"/>
  <c r="G233" i="39"/>
  <c r="G232" i="39"/>
  <c r="G231" i="39"/>
  <c r="G230" i="39"/>
  <c r="G229" i="39"/>
  <c r="G228" i="39"/>
  <c r="G227" i="39"/>
  <c r="G226" i="39"/>
  <c r="G225" i="39"/>
  <c r="G224" i="39"/>
  <c r="G223" i="39"/>
  <c r="G222" i="39"/>
  <c r="G221" i="39"/>
  <c r="G220" i="39"/>
  <c r="H219" i="39"/>
  <c r="G219" i="39"/>
  <c r="F242" i="39" s="1"/>
  <c r="I218" i="39"/>
  <c r="A216" i="39"/>
  <c r="J214" i="39"/>
  <c r="I214" i="39"/>
  <c r="H214" i="39"/>
  <c r="G214" i="39"/>
  <c r="F214" i="39"/>
  <c r="E214" i="39"/>
  <c r="D214" i="39"/>
  <c r="L213" i="39"/>
  <c r="K213" i="39"/>
  <c r="B212" i="39"/>
  <c r="L211" i="39"/>
  <c r="K211" i="39"/>
  <c r="B211" i="39"/>
  <c r="K210" i="39"/>
  <c r="B210" i="39"/>
  <c r="B209" i="39"/>
  <c r="K208" i="39"/>
  <c r="B208" i="39"/>
  <c r="K207" i="39"/>
  <c r="B207" i="39"/>
  <c r="B206" i="39"/>
  <c r="B205" i="39"/>
  <c r="K204" i="39"/>
  <c r="B204" i="39"/>
  <c r="B203" i="39"/>
  <c r="K202" i="39"/>
  <c r="B202" i="39"/>
  <c r="K201" i="39"/>
  <c r="B201" i="39"/>
  <c r="B200" i="39"/>
  <c r="K199" i="39"/>
  <c r="B199" i="39"/>
  <c r="K198" i="39"/>
  <c r="B198" i="39"/>
  <c r="B197" i="39"/>
  <c r="K196" i="39"/>
  <c r="B196" i="39"/>
  <c r="K195" i="39"/>
  <c r="B195" i="39"/>
  <c r="B194" i="39"/>
  <c r="B193" i="39"/>
  <c r="K192" i="39"/>
  <c r="B192" i="39"/>
  <c r="B191" i="39"/>
  <c r="K190" i="39"/>
  <c r="B190" i="39"/>
  <c r="H186" i="39"/>
  <c r="F55" i="44" s="1"/>
  <c r="G186" i="39"/>
  <c r="E55" i="44" s="1"/>
  <c r="F186" i="39"/>
  <c r="D55" i="44" s="1"/>
  <c r="E186" i="39"/>
  <c r="C55" i="44" s="1"/>
  <c r="D186" i="39"/>
  <c r="B55" i="44" s="1"/>
  <c r="B185" i="39"/>
  <c r="I184" i="39"/>
  <c r="B184" i="39"/>
  <c r="I183" i="39"/>
  <c r="B183" i="39"/>
  <c r="I182" i="39"/>
  <c r="B182" i="39"/>
  <c r="I181" i="39"/>
  <c r="B181" i="39"/>
  <c r="I180" i="39"/>
  <c r="B180" i="39"/>
  <c r="I179" i="39"/>
  <c r="B179" i="39"/>
  <c r="I178" i="39"/>
  <c r="B178" i="39"/>
  <c r="I177" i="39"/>
  <c r="D269" i="39" s="1"/>
  <c r="B177" i="39"/>
  <c r="I176" i="39"/>
  <c r="B176" i="39"/>
  <c r="I175" i="39"/>
  <c r="B175" i="39"/>
  <c r="I174" i="39"/>
  <c r="B174" i="39"/>
  <c r="I173" i="39"/>
  <c r="B173" i="39"/>
  <c r="I172" i="39"/>
  <c r="B172" i="39"/>
  <c r="I171" i="39"/>
  <c r="B171" i="39"/>
  <c r="I170" i="39"/>
  <c r="B170" i="39"/>
  <c r="I169" i="39"/>
  <c r="B169" i="39"/>
  <c r="I168" i="39"/>
  <c r="B168" i="39"/>
  <c r="I167" i="39"/>
  <c r="B167" i="39"/>
  <c r="I166" i="39"/>
  <c r="B166" i="39"/>
  <c r="I165" i="39"/>
  <c r="B165" i="39"/>
  <c r="I164" i="39"/>
  <c r="B164" i="39"/>
  <c r="I163" i="39"/>
  <c r="B163" i="39"/>
  <c r="J162" i="39"/>
  <c r="F159" i="39"/>
  <c r="E159" i="39"/>
  <c r="D159" i="39"/>
  <c r="G159" i="39" s="1"/>
  <c r="B158" i="39"/>
  <c r="A158" i="39"/>
  <c r="B157" i="39"/>
  <c r="B156" i="39"/>
  <c r="B155" i="39"/>
  <c r="B154" i="39"/>
  <c r="B153" i="39"/>
  <c r="B152" i="39"/>
  <c r="B151" i="39"/>
  <c r="B150" i="39"/>
  <c r="B149" i="39"/>
  <c r="B148" i="39"/>
  <c r="B147" i="39"/>
  <c r="B146" i="39"/>
  <c r="B145" i="39"/>
  <c r="B144" i="39"/>
  <c r="B143" i="39"/>
  <c r="B142" i="39"/>
  <c r="B141" i="39"/>
  <c r="B140" i="39"/>
  <c r="B139" i="39"/>
  <c r="B138" i="39"/>
  <c r="B137" i="39"/>
  <c r="B136" i="39"/>
  <c r="H118" i="39"/>
  <c r="G118" i="39"/>
  <c r="S105" i="39" s="1"/>
  <c r="E118" i="39"/>
  <c r="H120" i="39" s="1"/>
  <c r="D118" i="39"/>
  <c r="I116" i="39"/>
  <c r="B116" i="39"/>
  <c r="I115" i="39"/>
  <c r="B115" i="39"/>
  <c r="I114" i="39"/>
  <c r="B114" i="39"/>
  <c r="R113" i="39"/>
  <c r="P113" i="39"/>
  <c r="O113" i="39"/>
  <c r="I113" i="39"/>
  <c r="B113" i="39"/>
  <c r="A113" i="39"/>
  <c r="A155" i="39" s="1"/>
  <c r="A209" i="39" s="1"/>
  <c r="Q112" i="39"/>
  <c r="I112" i="39"/>
  <c r="B112" i="39"/>
  <c r="Q111" i="39"/>
  <c r="I111" i="39"/>
  <c r="B111" i="39"/>
  <c r="Q110" i="39"/>
  <c r="I110" i="39"/>
  <c r="B110" i="39"/>
  <c r="A110" i="39"/>
  <c r="A152" i="39" s="1"/>
  <c r="A206" i="39" s="1"/>
  <c r="Q109" i="39"/>
  <c r="I109" i="39"/>
  <c r="B109" i="39"/>
  <c r="Q108" i="39"/>
  <c r="I108" i="39"/>
  <c r="B108" i="39"/>
  <c r="Q107" i="39"/>
  <c r="I107" i="39"/>
  <c r="B107" i="39"/>
  <c r="Q106" i="39"/>
  <c r="I106" i="39"/>
  <c r="B106" i="39"/>
  <c r="T105" i="39"/>
  <c r="Q105" i="39"/>
  <c r="Q113" i="39" s="1"/>
  <c r="I105" i="39"/>
  <c r="B105" i="39"/>
  <c r="I104" i="39"/>
  <c r="B104" i="39"/>
  <c r="I103" i="39"/>
  <c r="B103" i="39"/>
  <c r="I102" i="39"/>
  <c r="B102" i="39"/>
  <c r="I101" i="39"/>
  <c r="B101" i="39"/>
  <c r="I100" i="39"/>
  <c r="B100" i="39"/>
  <c r="I99" i="39"/>
  <c r="B99" i="39"/>
  <c r="I98" i="39"/>
  <c r="B98" i="39"/>
  <c r="I97" i="39"/>
  <c r="B97" i="39"/>
  <c r="I96" i="39"/>
  <c r="B96" i="39"/>
  <c r="I95" i="39"/>
  <c r="B95" i="39"/>
  <c r="I94" i="39"/>
  <c r="I118" i="39" s="1"/>
  <c r="B94" i="39"/>
  <c r="J93" i="39"/>
  <c r="G90" i="39"/>
  <c r="E18" i="44" s="1"/>
  <c r="F90" i="39"/>
  <c r="D18" i="44" s="1"/>
  <c r="E90" i="39"/>
  <c r="C18" i="44" s="1"/>
  <c r="D90" i="39"/>
  <c r="B18" i="44" s="1"/>
  <c r="H89" i="39"/>
  <c r="B89" i="39"/>
  <c r="A89" i="39"/>
  <c r="H88" i="39"/>
  <c r="B88" i="39"/>
  <c r="A88" i="39"/>
  <c r="A184" i="39" s="1"/>
  <c r="A115" i="39" s="1"/>
  <c r="A157" i="39" s="1"/>
  <c r="H87" i="39"/>
  <c r="B87" i="39"/>
  <c r="H86" i="39"/>
  <c r="B86" i="39"/>
  <c r="H85" i="39"/>
  <c r="B85" i="39"/>
  <c r="H84" i="39"/>
  <c r="B84" i="39"/>
  <c r="H83" i="39"/>
  <c r="B83" i="39"/>
  <c r="H82" i="39"/>
  <c r="B82" i="39"/>
  <c r="H81" i="39"/>
  <c r="B81" i="39"/>
  <c r="H80" i="39"/>
  <c r="B80" i="39"/>
  <c r="H79" i="39"/>
  <c r="B79" i="39"/>
  <c r="H78" i="39"/>
  <c r="B78" i="39"/>
  <c r="H77" i="39"/>
  <c r="B77" i="39"/>
  <c r="H76" i="39"/>
  <c r="B76" i="39"/>
  <c r="H75" i="39"/>
  <c r="B75" i="39"/>
  <c r="H74" i="39"/>
  <c r="B74" i="39"/>
  <c r="H73" i="39"/>
  <c r="B73" i="39"/>
  <c r="H72" i="39"/>
  <c r="B72" i="39"/>
  <c r="H71" i="39"/>
  <c r="B71" i="39"/>
  <c r="H70" i="39"/>
  <c r="B70" i="39"/>
  <c r="H69" i="39"/>
  <c r="B69" i="39"/>
  <c r="H68" i="39"/>
  <c r="B68" i="39"/>
  <c r="H67" i="39"/>
  <c r="H90" i="39" s="1"/>
  <c r="B67" i="39"/>
  <c r="G63" i="39"/>
  <c r="E6" i="44" s="1"/>
  <c r="F63" i="39"/>
  <c r="D6" i="44" s="1"/>
  <c r="E63" i="39"/>
  <c r="C6" i="44" s="1"/>
  <c r="D63" i="39"/>
  <c r="B5" i="45" s="1"/>
  <c r="B62" i="39"/>
  <c r="A62" i="39"/>
  <c r="B61" i="39"/>
  <c r="A61" i="39"/>
  <c r="H60" i="39"/>
  <c r="L210" i="39" s="1"/>
  <c r="B60" i="39"/>
  <c r="A60" i="39"/>
  <c r="A87" i="39" s="1"/>
  <c r="A183" i="39" s="1"/>
  <c r="A114" i="39" s="1"/>
  <c r="A156" i="39" s="1"/>
  <c r="A210" i="39" s="1"/>
  <c r="H59" i="39"/>
  <c r="B59" i="39"/>
  <c r="A59" i="39"/>
  <c r="A86" i="39" s="1"/>
  <c r="A182" i="39" s="1"/>
  <c r="H58" i="39"/>
  <c r="L208" i="39" s="1"/>
  <c r="B58" i="39"/>
  <c r="A58" i="39"/>
  <c r="A85" i="39" s="1"/>
  <c r="A181" i="39" s="1"/>
  <c r="A112" i="39" s="1"/>
  <c r="A154" i="39" s="1"/>
  <c r="A208" i="39" s="1"/>
  <c r="H57" i="39"/>
  <c r="L207" i="39" s="1"/>
  <c r="B57" i="39"/>
  <c r="A57" i="39"/>
  <c r="A84" i="39" s="1"/>
  <c r="A180" i="39" s="1"/>
  <c r="A111" i="39" s="1"/>
  <c r="A153" i="39" s="1"/>
  <c r="A207" i="39" s="1"/>
  <c r="H56" i="39"/>
  <c r="L206" i="39" s="1"/>
  <c r="B56" i="39"/>
  <c r="A56" i="39"/>
  <c r="A83" i="39" s="1"/>
  <c r="A179" i="39" s="1"/>
  <c r="H55" i="39"/>
  <c r="B55" i="39"/>
  <c r="A55" i="39"/>
  <c r="A82" i="39" s="1"/>
  <c r="A178" i="39" s="1"/>
  <c r="A109" i="39" s="1"/>
  <c r="A151" i="39" s="1"/>
  <c r="A205" i="39" s="1"/>
  <c r="H54" i="39"/>
  <c r="L204" i="39" s="1"/>
  <c r="B54" i="39"/>
  <c r="A54" i="39"/>
  <c r="A81" i="39" s="1"/>
  <c r="A177" i="39" s="1"/>
  <c r="A108" i="39" s="1"/>
  <c r="A150" i="39" s="1"/>
  <c r="A204" i="39" s="1"/>
  <c r="H53" i="39"/>
  <c r="L203" i="39" s="1"/>
  <c r="B53" i="39"/>
  <c r="A53" i="39"/>
  <c r="A80" i="39" s="1"/>
  <c r="A176" i="39" s="1"/>
  <c r="A107" i="39" s="1"/>
  <c r="A149" i="39" s="1"/>
  <c r="A203" i="39" s="1"/>
  <c r="H52" i="39"/>
  <c r="L202" i="39" s="1"/>
  <c r="B52" i="39"/>
  <c r="A52" i="39"/>
  <c r="A79" i="39" s="1"/>
  <c r="A175" i="39" s="1"/>
  <c r="A106" i="39" s="1"/>
  <c r="A148" i="39" s="1"/>
  <c r="A202" i="39" s="1"/>
  <c r="H51" i="39"/>
  <c r="L201" i="39" s="1"/>
  <c r="B51" i="39"/>
  <c r="A51" i="39"/>
  <c r="A78" i="39" s="1"/>
  <c r="A174" i="39" s="1"/>
  <c r="A105" i="39" s="1"/>
  <c r="A147" i="39" s="1"/>
  <c r="A201" i="39" s="1"/>
  <c r="H50" i="39"/>
  <c r="L200" i="39" s="1"/>
  <c r="B50" i="39"/>
  <c r="A50" i="39"/>
  <c r="A77" i="39" s="1"/>
  <c r="A173" i="39" s="1"/>
  <c r="A104" i="39" s="1"/>
  <c r="A146" i="39" s="1"/>
  <c r="A200" i="39" s="1"/>
  <c r="H49" i="39"/>
  <c r="L199" i="39" s="1"/>
  <c r="B49" i="39"/>
  <c r="A49" i="39"/>
  <c r="A76" i="39" s="1"/>
  <c r="A172" i="39" s="1"/>
  <c r="A103" i="39" s="1"/>
  <c r="A145" i="39" s="1"/>
  <c r="A199" i="39" s="1"/>
  <c r="H48" i="39"/>
  <c r="L198" i="39" s="1"/>
  <c r="B48" i="39"/>
  <c r="A48" i="39"/>
  <c r="A75" i="39" s="1"/>
  <c r="A171" i="39" s="1"/>
  <c r="A102" i="39" s="1"/>
  <c r="A144" i="39" s="1"/>
  <c r="A198" i="39" s="1"/>
  <c r="H47" i="39"/>
  <c r="B47" i="39"/>
  <c r="A47" i="39"/>
  <c r="A74" i="39" s="1"/>
  <c r="A170" i="39" s="1"/>
  <c r="A101" i="39" s="1"/>
  <c r="A143" i="39" s="1"/>
  <c r="A197" i="39" s="1"/>
  <c r="H46" i="39"/>
  <c r="L196" i="39" s="1"/>
  <c r="B46" i="39"/>
  <c r="A46" i="39"/>
  <c r="A73" i="39" s="1"/>
  <c r="A169" i="39" s="1"/>
  <c r="A100" i="39" s="1"/>
  <c r="A142" i="39" s="1"/>
  <c r="A196" i="39" s="1"/>
  <c r="H45" i="39"/>
  <c r="L195" i="39" s="1"/>
  <c r="B45" i="39"/>
  <c r="A45" i="39"/>
  <c r="A72" i="39" s="1"/>
  <c r="A168" i="39" s="1"/>
  <c r="A99" i="39" s="1"/>
  <c r="A141" i="39" s="1"/>
  <c r="A195" i="39" s="1"/>
  <c r="H44" i="39"/>
  <c r="L194" i="39" s="1"/>
  <c r="B44" i="39"/>
  <c r="A44" i="39"/>
  <c r="A71" i="39" s="1"/>
  <c r="A167" i="39" s="1"/>
  <c r="A98" i="39" s="1"/>
  <c r="A140" i="39" s="1"/>
  <c r="A194" i="39" s="1"/>
  <c r="H43" i="39"/>
  <c r="B43" i="39"/>
  <c r="A43" i="39"/>
  <c r="A70" i="39" s="1"/>
  <c r="A166" i="39" s="1"/>
  <c r="A97" i="39" s="1"/>
  <c r="A139" i="39" s="1"/>
  <c r="A193" i="39" s="1"/>
  <c r="H42" i="39"/>
  <c r="L192" i="39" s="1"/>
  <c r="B42" i="39"/>
  <c r="A42" i="39"/>
  <c r="A69" i="39" s="1"/>
  <c r="A165" i="39" s="1"/>
  <c r="A96" i="39" s="1"/>
  <c r="A138" i="39" s="1"/>
  <c r="A192" i="39" s="1"/>
  <c r="H41" i="39"/>
  <c r="L191" i="39" s="1"/>
  <c r="B41" i="39"/>
  <c r="A41" i="39"/>
  <c r="A68" i="39" s="1"/>
  <c r="A164" i="39" s="1"/>
  <c r="A95" i="39" s="1"/>
  <c r="A137" i="39" s="1"/>
  <c r="A191" i="39" s="1"/>
  <c r="H40" i="39"/>
  <c r="L190" i="39" s="1"/>
  <c r="B40" i="39"/>
  <c r="A40" i="39"/>
  <c r="A67" i="39" s="1"/>
  <c r="A163" i="39" s="1"/>
  <c r="A94" i="39" s="1"/>
  <c r="A136" i="39" s="1"/>
  <c r="A190" i="39" s="1"/>
  <c r="I39" i="39"/>
  <c r="K92" i="39" s="1"/>
  <c r="K161" i="39" s="1"/>
  <c r="G37" i="39"/>
  <c r="F37" i="39"/>
  <c r="E37" i="39"/>
  <c r="H35" i="39"/>
  <c r="H34" i="39"/>
  <c r="H33" i="39"/>
  <c r="H32" i="39"/>
  <c r="H31" i="39"/>
  <c r="H30" i="39"/>
  <c r="H29" i="39"/>
  <c r="H28" i="39"/>
  <c r="H27" i="39"/>
  <c r="H26" i="39"/>
  <c r="H25" i="39"/>
  <c r="H24" i="39"/>
  <c r="H23" i="39"/>
  <c r="H22" i="39"/>
  <c r="H21" i="39"/>
  <c r="H20" i="39"/>
  <c r="H19" i="39"/>
  <c r="H18" i="39"/>
  <c r="H17" i="39"/>
  <c r="H16" i="39"/>
  <c r="H15" i="39"/>
  <c r="H37" i="39" s="1"/>
  <c r="H14" i="39"/>
  <c r="H13" i="39"/>
  <c r="G268" i="38"/>
  <c r="K247" i="38"/>
  <c r="H245" i="38"/>
  <c r="I244" i="38"/>
  <c r="G240" i="38"/>
  <c r="G239" i="38"/>
  <c r="G238" i="38"/>
  <c r="G237" i="38"/>
  <c r="G236" i="38"/>
  <c r="G235" i="38"/>
  <c r="G234" i="38"/>
  <c r="G233" i="38"/>
  <c r="G232" i="38"/>
  <c r="G231" i="38"/>
  <c r="G230" i="38"/>
  <c r="G229" i="38"/>
  <c r="G228" i="38"/>
  <c r="G227" i="38"/>
  <c r="G226" i="38"/>
  <c r="G225" i="38"/>
  <c r="G224" i="38"/>
  <c r="G223" i="38"/>
  <c r="G222" i="38"/>
  <c r="G221" i="38"/>
  <c r="G220" i="38"/>
  <c r="H219" i="38"/>
  <c r="G219" i="38"/>
  <c r="I218" i="38"/>
  <c r="A216" i="38"/>
  <c r="J214" i="38"/>
  <c r="I214" i="38"/>
  <c r="H214" i="38"/>
  <c r="G214" i="38"/>
  <c r="F214" i="38"/>
  <c r="E214" i="38"/>
  <c r="D214" i="38"/>
  <c r="L213" i="38"/>
  <c r="K213" i="38"/>
  <c r="B212" i="38"/>
  <c r="L211" i="38"/>
  <c r="K211" i="38"/>
  <c r="B211" i="38"/>
  <c r="B210" i="38"/>
  <c r="B209" i="38"/>
  <c r="B208" i="38"/>
  <c r="B207" i="38"/>
  <c r="B206" i="38"/>
  <c r="B205" i="38"/>
  <c r="B204" i="38"/>
  <c r="B203" i="38"/>
  <c r="B202" i="38"/>
  <c r="B201" i="38"/>
  <c r="B200" i="38"/>
  <c r="B199" i="38"/>
  <c r="B198" i="38"/>
  <c r="B197" i="38"/>
  <c r="B196" i="38"/>
  <c r="B195" i="38"/>
  <c r="A195" i="38"/>
  <c r="B194" i="38"/>
  <c r="B193" i="38"/>
  <c r="B192" i="38"/>
  <c r="B191" i="38"/>
  <c r="B190" i="38"/>
  <c r="H186" i="38"/>
  <c r="F54" i="44" s="1"/>
  <c r="G186" i="38"/>
  <c r="E54" i="44" s="1"/>
  <c r="F186" i="38"/>
  <c r="D54" i="44" s="1"/>
  <c r="E186" i="38"/>
  <c r="C54" i="44" s="1"/>
  <c r="D186" i="38"/>
  <c r="B54" i="44" s="1"/>
  <c r="B185" i="38"/>
  <c r="I184" i="38"/>
  <c r="B184" i="38"/>
  <c r="I183" i="38"/>
  <c r="B183" i="38"/>
  <c r="I182" i="38"/>
  <c r="B182" i="38"/>
  <c r="I181" i="38"/>
  <c r="B181" i="38"/>
  <c r="I180" i="38"/>
  <c r="B180" i="38"/>
  <c r="I179" i="38"/>
  <c r="B179" i="38"/>
  <c r="I178" i="38"/>
  <c r="B178" i="38"/>
  <c r="I177" i="38"/>
  <c r="D269" i="38" s="1"/>
  <c r="B177" i="38"/>
  <c r="I176" i="38"/>
  <c r="B176" i="38"/>
  <c r="I175" i="38"/>
  <c r="B175" i="38"/>
  <c r="I174" i="38"/>
  <c r="B174" i="38"/>
  <c r="I173" i="38"/>
  <c r="B173" i="38"/>
  <c r="I172" i="38"/>
  <c r="B172" i="38"/>
  <c r="I171" i="38"/>
  <c r="B171" i="38"/>
  <c r="I170" i="38"/>
  <c r="B170" i="38"/>
  <c r="I169" i="38"/>
  <c r="B169" i="38"/>
  <c r="I168" i="38"/>
  <c r="B168" i="38"/>
  <c r="I167" i="38"/>
  <c r="B167" i="38"/>
  <c r="I166" i="38"/>
  <c r="B166" i="38"/>
  <c r="I165" i="38"/>
  <c r="B165" i="38"/>
  <c r="I164" i="38"/>
  <c r="B164" i="38"/>
  <c r="I163" i="38"/>
  <c r="I186" i="38" s="1"/>
  <c r="D242" i="38" s="1"/>
  <c r="B163" i="38"/>
  <c r="J162" i="38"/>
  <c r="G159" i="38"/>
  <c r="F159" i="38"/>
  <c r="E159" i="38"/>
  <c r="D159" i="38"/>
  <c r="B158" i="38"/>
  <c r="A158" i="38"/>
  <c r="B157" i="38"/>
  <c r="B156" i="38"/>
  <c r="B155" i="38"/>
  <c r="B154" i="38"/>
  <c r="B153" i="38"/>
  <c r="B152" i="38"/>
  <c r="B151" i="38"/>
  <c r="B150" i="38"/>
  <c r="B149" i="38"/>
  <c r="B148" i="38"/>
  <c r="B147" i="38"/>
  <c r="B146" i="38"/>
  <c r="B145" i="38"/>
  <c r="B144" i="38"/>
  <c r="B143" i="38"/>
  <c r="B142" i="38"/>
  <c r="B141" i="38"/>
  <c r="B140" i="38"/>
  <c r="B139" i="38"/>
  <c r="B138" i="38"/>
  <c r="B137" i="38"/>
  <c r="B136" i="38"/>
  <c r="H120" i="38"/>
  <c r="H118" i="38"/>
  <c r="G118" i="38"/>
  <c r="E118" i="38"/>
  <c r="D29" i="44" s="1"/>
  <c r="D118" i="38"/>
  <c r="B29" i="44" s="1"/>
  <c r="F29" i="44" s="1"/>
  <c r="F4" i="47" s="1"/>
  <c r="I116" i="38"/>
  <c r="B116" i="38"/>
  <c r="I115" i="38"/>
  <c r="B115" i="38"/>
  <c r="I114" i="38"/>
  <c r="B114" i="38"/>
  <c r="R113" i="38"/>
  <c r="P113" i="38"/>
  <c r="O113" i="38"/>
  <c r="I113" i="38"/>
  <c r="B113" i="38"/>
  <c r="Q112" i="38"/>
  <c r="I112" i="38"/>
  <c r="B112" i="38"/>
  <c r="Q111" i="38"/>
  <c r="I111" i="38"/>
  <c r="B111" i="38"/>
  <c r="Q110" i="38"/>
  <c r="I110" i="38"/>
  <c r="B110" i="38"/>
  <c r="Q109" i="38"/>
  <c r="I109" i="38"/>
  <c r="B109" i="38"/>
  <c r="Q108" i="38"/>
  <c r="I108" i="38"/>
  <c r="B108" i="38"/>
  <c r="Q107" i="38"/>
  <c r="I107" i="38"/>
  <c r="B107" i="38"/>
  <c r="Q106" i="38"/>
  <c r="I106" i="38"/>
  <c r="B106" i="38"/>
  <c r="T105" i="38"/>
  <c r="S105" i="38"/>
  <c r="Q105" i="38"/>
  <c r="Q113" i="38" s="1"/>
  <c r="I105" i="38"/>
  <c r="B105" i="38"/>
  <c r="I104" i="38"/>
  <c r="B104" i="38"/>
  <c r="I103" i="38"/>
  <c r="B103" i="38"/>
  <c r="I102" i="38"/>
  <c r="B102" i="38"/>
  <c r="I101" i="38"/>
  <c r="B101" i="38"/>
  <c r="I100" i="38"/>
  <c r="B100" i="38"/>
  <c r="I99" i="38"/>
  <c r="B99" i="38"/>
  <c r="I98" i="38"/>
  <c r="B98" i="38"/>
  <c r="I97" i="38"/>
  <c r="B97" i="38"/>
  <c r="I96" i="38"/>
  <c r="B96" i="38"/>
  <c r="I95" i="38"/>
  <c r="B95" i="38"/>
  <c r="I94" i="38"/>
  <c r="I118" i="38" s="1"/>
  <c r="B94" i="38"/>
  <c r="J93" i="38"/>
  <c r="H90" i="38"/>
  <c r="G90" i="38"/>
  <c r="E17" i="44" s="1"/>
  <c r="F90" i="38"/>
  <c r="D17" i="44" s="1"/>
  <c r="E90" i="38"/>
  <c r="C17" i="44" s="1"/>
  <c r="D90" i="38"/>
  <c r="B17" i="44" s="1"/>
  <c r="H89" i="38"/>
  <c r="B89" i="38"/>
  <c r="A89" i="38"/>
  <c r="H88" i="38"/>
  <c r="B88" i="38"/>
  <c r="H87" i="38"/>
  <c r="B87" i="38"/>
  <c r="H86" i="38"/>
  <c r="B86" i="38"/>
  <c r="A86" i="38"/>
  <c r="A182" i="38" s="1"/>
  <c r="A113" i="38" s="1"/>
  <c r="A155" i="38" s="1"/>
  <c r="A209" i="38" s="1"/>
  <c r="H85" i="38"/>
  <c r="B85" i="38"/>
  <c r="H84" i="38"/>
  <c r="B84" i="38"/>
  <c r="H83" i="38"/>
  <c r="B83" i="38"/>
  <c r="H82" i="38"/>
  <c r="B82" i="38"/>
  <c r="A82" i="38"/>
  <c r="A178" i="38" s="1"/>
  <c r="A109" i="38" s="1"/>
  <c r="A151" i="38" s="1"/>
  <c r="A205" i="38" s="1"/>
  <c r="H81" i="38"/>
  <c r="B81" i="38"/>
  <c r="H80" i="38"/>
  <c r="B80" i="38"/>
  <c r="H79" i="38"/>
  <c r="B79" i="38"/>
  <c r="H78" i="38"/>
  <c r="B78" i="38"/>
  <c r="H77" i="38"/>
  <c r="B77" i="38"/>
  <c r="H76" i="38"/>
  <c r="B76" i="38"/>
  <c r="H75" i="38"/>
  <c r="B75" i="38"/>
  <c r="H74" i="38"/>
  <c r="B74" i="38"/>
  <c r="H73" i="38"/>
  <c r="B73" i="38"/>
  <c r="H72" i="38"/>
  <c r="B72" i="38"/>
  <c r="H71" i="38"/>
  <c r="B71" i="38"/>
  <c r="H70" i="38"/>
  <c r="B70" i="38"/>
  <c r="A70" i="38"/>
  <c r="A166" i="38" s="1"/>
  <c r="A97" i="38" s="1"/>
  <c r="A139" i="38" s="1"/>
  <c r="A193" i="38" s="1"/>
  <c r="H69" i="38"/>
  <c r="B69" i="38"/>
  <c r="H68" i="38"/>
  <c r="B68" i="38"/>
  <c r="H67" i="38"/>
  <c r="B67" i="38"/>
  <c r="G63" i="38"/>
  <c r="E5" i="44" s="1"/>
  <c r="F63" i="38"/>
  <c r="D5" i="44" s="1"/>
  <c r="E63" i="38"/>
  <c r="C5" i="44" s="1"/>
  <c r="D63" i="38"/>
  <c r="B62" i="38"/>
  <c r="A62" i="38"/>
  <c r="A88" i="38" s="1"/>
  <c r="A184" i="38" s="1"/>
  <c r="A115" i="38" s="1"/>
  <c r="A157" i="38" s="1"/>
  <c r="B61" i="38"/>
  <c r="A61" i="38"/>
  <c r="H60" i="38"/>
  <c r="L210" i="38" s="1"/>
  <c r="B60" i="38"/>
  <c r="A60" i="38"/>
  <c r="A87" i="38" s="1"/>
  <c r="A183" i="38" s="1"/>
  <c r="A114" i="38" s="1"/>
  <c r="A156" i="38" s="1"/>
  <c r="A210" i="38" s="1"/>
  <c r="H59" i="38"/>
  <c r="K209" i="38" s="1"/>
  <c r="B59" i="38"/>
  <c r="A59" i="38"/>
  <c r="H58" i="38"/>
  <c r="L208" i="38" s="1"/>
  <c r="B58" i="38"/>
  <c r="A58" i="38"/>
  <c r="A85" i="38" s="1"/>
  <c r="A181" i="38" s="1"/>
  <c r="A112" i="38" s="1"/>
  <c r="A154" i="38" s="1"/>
  <c r="A208" i="38" s="1"/>
  <c r="H57" i="38"/>
  <c r="L207" i="38" s="1"/>
  <c r="B57" i="38"/>
  <c r="A57" i="38"/>
  <c r="A84" i="38" s="1"/>
  <c r="A180" i="38" s="1"/>
  <c r="A111" i="38" s="1"/>
  <c r="A153" i="38" s="1"/>
  <c r="A207" i="38" s="1"/>
  <c r="H56" i="38"/>
  <c r="K206" i="38" s="1"/>
  <c r="B56" i="38"/>
  <c r="A56" i="38"/>
  <c r="A83" i="38" s="1"/>
  <c r="A179" i="38" s="1"/>
  <c r="A110" i="38" s="1"/>
  <c r="A152" i="38" s="1"/>
  <c r="A206" i="38" s="1"/>
  <c r="H55" i="38"/>
  <c r="L205" i="38" s="1"/>
  <c r="B55" i="38"/>
  <c r="A55" i="38"/>
  <c r="H54" i="38"/>
  <c r="L204" i="38" s="1"/>
  <c r="B54" i="38"/>
  <c r="A54" i="38"/>
  <c r="A81" i="38" s="1"/>
  <c r="A177" i="38" s="1"/>
  <c r="A108" i="38" s="1"/>
  <c r="A150" i="38" s="1"/>
  <c r="A204" i="38" s="1"/>
  <c r="H53" i="38"/>
  <c r="K203" i="38" s="1"/>
  <c r="B53" i="38"/>
  <c r="A53" i="38"/>
  <c r="A80" i="38" s="1"/>
  <c r="A176" i="38" s="1"/>
  <c r="A107" i="38" s="1"/>
  <c r="A149" i="38" s="1"/>
  <c r="A203" i="38" s="1"/>
  <c r="H52" i="38"/>
  <c r="L202" i="38" s="1"/>
  <c r="B52" i="38"/>
  <c r="A52" i="38"/>
  <c r="A79" i="38" s="1"/>
  <c r="A175" i="38" s="1"/>
  <c r="A106" i="38" s="1"/>
  <c r="A148" i="38" s="1"/>
  <c r="A202" i="38" s="1"/>
  <c r="H51" i="38"/>
  <c r="L201" i="38" s="1"/>
  <c r="B51" i="38"/>
  <c r="A51" i="38"/>
  <c r="A78" i="38" s="1"/>
  <c r="A174" i="38" s="1"/>
  <c r="A105" i="38" s="1"/>
  <c r="A147" i="38" s="1"/>
  <c r="A201" i="38" s="1"/>
  <c r="H50" i="38"/>
  <c r="K200" i="38" s="1"/>
  <c r="B50" i="38"/>
  <c r="A50" i="38"/>
  <c r="A77" i="38" s="1"/>
  <c r="A173" i="38" s="1"/>
  <c r="A104" i="38" s="1"/>
  <c r="A146" i="38" s="1"/>
  <c r="A200" i="38" s="1"/>
  <c r="H49" i="38"/>
  <c r="L199" i="38" s="1"/>
  <c r="B49" i="38"/>
  <c r="A49" i="38"/>
  <c r="A76" i="38" s="1"/>
  <c r="A172" i="38" s="1"/>
  <c r="A103" i="38" s="1"/>
  <c r="A145" i="38" s="1"/>
  <c r="A199" i="38" s="1"/>
  <c r="H48" i="38"/>
  <c r="L198" i="38" s="1"/>
  <c r="B48" i="38"/>
  <c r="A48" i="38"/>
  <c r="A75" i="38" s="1"/>
  <c r="A171" i="38" s="1"/>
  <c r="A102" i="38" s="1"/>
  <c r="A144" i="38" s="1"/>
  <c r="A198" i="38" s="1"/>
  <c r="H47" i="38"/>
  <c r="K197" i="38" s="1"/>
  <c r="B47" i="38"/>
  <c r="A47" i="38"/>
  <c r="A74" i="38" s="1"/>
  <c r="A170" i="38" s="1"/>
  <c r="A101" i="38" s="1"/>
  <c r="A143" i="38" s="1"/>
  <c r="A197" i="38" s="1"/>
  <c r="H46" i="38"/>
  <c r="L196" i="38" s="1"/>
  <c r="B46" i="38"/>
  <c r="A46" i="38"/>
  <c r="A73" i="38" s="1"/>
  <c r="A169" i="38" s="1"/>
  <c r="A100" i="38" s="1"/>
  <c r="A142" i="38" s="1"/>
  <c r="A196" i="38" s="1"/>
  <c r="H45" i="38"/>
  <c r="L195" i="38" s="1"/>
  <c r="B45" i="38"/>
  <c r="A45" i="38"/>
  <c r="A72" i="38" s="1"/>
  <c r="A168" i="38" s="1"/>
  <c r="A99" i="38" s="1"/>
  <c r="A141" i="38" s="1"/>
  <c r="H44" i="38"/>
  <c r="K194" i="38" s="1"/>
  <c r="B44" i="38"/>
  <c r="A44" i="38"/>
  <c r="A71" i="38" s="1"/>
  <c r="A167" i="38" s="1"/>
  <c r="A98" i="38" s="1"/>
  <c r="A140" i="38" s="1"/>
  <c r="A194" i="38" s="1"/>
  <c r="H43" i="38"/>
  <c r="L193" i="38" s="1"/>
  <c r="B43" i="38"/>
  <c r="A43" i="38"/>
  <c r="H42" i="38"/>
  <c r="L192" i="38" s="1"/>
  <c r="B42" i="38"/>
  <c r="A42" i="38"/>
  <c r="A69" i="38" s="1"/>
  <c r="A165" i="38" s="1"/>
  <c r="A96" i="38" s="1"/>
  <c r="A138" i="38" s="1"/>
  <c r="A192" i="38" s="1"/>
  <c r="H41" i="38"/>
  <c r="K191" i="38" s="1"/>
  <c r="B41" i="38"/>
  <c r="A41" i="38"/>
  <c r="A68" i="38" s="1"/>
  <c r="A164" i="38" s="1"/>
  <c r="A95" i="38" s="1"/>
  <c r="A137" i="38" s="1"/>
  <c r="A191" i="38" s="1"/>
  <c r="H40" i="38"/>
  <c r="L190" i="38" s="1"/>
  <c r="B40" i="38"/>
  <c r="A40" i="38"/>
  <c r="A67" i="38" s="1"/>
  <c r="A163" i="38" s="1"/>
  <c r="A94" i="38" s="1"/>
  <c r="A136" i="38" s="1"/>
  <c r="A190" i="38" s="1"/>
  <c r="I39" i="38"/>
  <c r="K92" i="38" s="1"/>
  <c r="K161" i="38" s="1"/>
  <c r="G37" i="38"/>
  <c r="F37" i="38"/>
  <c r="E37" i="38"/>
  <c r="H35" i="38"/>
  <c r="H34" i="38"/>
  <c r="H33" i="38"/>
  <c r="H32" i="38"/>
  <c r="H31" i="38"/>
  <c r="H30" i="38"/>
  <c r="H29" i="38"/>
  <c r="H28" i="38"/>
  <c r="H27" i="38"/>
  <c r="H26" i="38"/>
  <c r="H25" i="38"/>
  <c r="H24" i="38"/>
  <c r="H23" i="38"/>
  <c r="H22" i="38"/>
  <c r="H21" i="38"/>
  <c r="H20" i="38"/>
  <c r="H19" i="38"/>
  <c r="H18" i="38"/>
  <c r="H17" i="38"/>
  <c r="H16" i="38"/>
  <c r="H15" i="38"/>
  <c r="H14" i="38"/>
  <c r="H13" i="38"/>
  <c r="G268" i="37"/>
  <c r="K247" i="37"/>
  <c r="H245" i="37"/>
  <c r="I244" i="37"/>
  <c r="G240" i="37"/>
  <c r="G239" i="37"/>
  <c r="G238" i="37"/>
  <c r="G237" i="37"/>
  <c r="G236" i="37"/>
  <c r="G235" i="37"/>
  <c r="G234" i="37"/>
  <c r="G233" i="37"/>
  <c r="G232" i="37"/>
  <c r="G231" i="37"/>
  <c r="G230" i="37"/>
  <c r="G229" i="37"/>
  <c r="G228" i="37"/>
  <c r="G227" i="37"/>
  <c r="G242" i="37" s="1"/>
  <c r="G226" i="37"/>
  <c r="G225" i="37"/>
  <c r="G224" i="37"/>
  <c r="G223" i="37"/>
  <c r="G222" i="37"/>
  <c r="G221" i="37"/>
  <c r="G220" i="37"/>
  <c r="H219" i="37"/>
  <c r="G219" i="37"/>
  <c r="I218" i="37"/>
  <c r="A216" i="37"/>
  <c r="J214" i="37"/>
  <c r="I214" i="37"/>
  <c r="H214" i="37"/>
  <c r="G214" i="37"/>
  <c r="E15" i="45" s="1"/>
  <c r="F214" i="37"/>
  <c r="D15" i="45" s="1"/>
  <c r="E214" i="37"/>
  <c r="C15" i="45" s="1"/>
  <c r="D214" i="37"/>
  <c r="B15" i="45" s="1"/>
  <c r="L213" i="37"/>
  <c r="K213" i="37"/>
  <c r="B212" i="37"/>
  <c r="L211" i="37"/>
  <c r="K211" i="37"/>
  <c r="B211" i="37"/>
  <c r="K210" i="37"/>
  <c r="B210" i="37"/>
  <c r="K209" i="37"/>
  <c r="B209" i="37"/>
  <c r="B208" i="37"/>
  <c r="K207" i="37"/>
  <c r="B207" i="37"/>
  <c r="B206" i="37"/>
  <c r="B205" i="37"/>
  <c r="B204" i="37"/>
  <c r="B203" i="37"/>
  <c r="B202" i="37"/>
  <c r="K201" i="37"/>
  <c r="B201" i="37"/>
  <c r="K200" i="37"/>
  <c r="B200" i="37"/>
  <c r="B199" i="37"/>
  <c r="K198" i="37"/>
  <c r="B198" i="37"/>
  <c r="B197" i="37"/>
  <c r="B196" i="37"/>
  <c r="B195" i="37"/>
  <c r="K194" i="37"/>
  <c r="B194" i="37"/>
  <c r="B193" i="37"/>
  <c r="B192" i="37"/>
  <c r="B191" i="37"/>
  <c r="B190" i="37"/>
  <c r="H186" i="37"/>
  <c r="F53" i="44" s="1"/>
  <c r="G186" i="37"/>
  <c r="E53" i="44" s="1"/>
  <c r="F186" i="37"/>
  <c r="D53" i="44" s="1"/>
  <c r="E186" i="37"/>
  <c r="C53" i="44" s="1"/>
  <c r="D186" i="37"/>
  <c r="B53" i="44" s="1"/>
  <c r="G53" i="44" s="1"/>
  <c r="B185" i="37"/>
  <c r="I184" i="37"/>
  <c r="B184" i="37"/>
  <c r="I183" i="37"/>
  <c r="B183" i="37"/>
  <c r="I182" i="37"/>
  <c r="B182" i="37"/>
  <c r="I181" i="37"/>
  <c r="B181" i="37"/>
  <c r="I180" i="37"/>
  <c r="B180" i="37"/>
  <c r="I179" i="37"/>
  <c r="B179" i="37"/>
  <c r="I178" i="37"/>
  <c r="B178" i="37"/>
  <c r="I177" i="37"/>
  <c r="D269" i="37" s="1"/>
  <c r="B177" i="37"/>
  <c r="I176" i="37"/>
  <c r="B176" i="37"/>
  <c r="I175" i="37"/>
  <c r="B175" i="37"/>
  <c r="I174" i="37"/>
  <c r="B174" i="37"/>
  <c r="I173" i="37"/>
  <c r="B173" i="37"/>
  <c r="I172" i="37"/>
  <c r="B172" i="37"/>
  <c r="I171" i="37"/>
  <c r="B171" i="37"/>
  <c r="I170" i="37"/>
  <c r="B170" i="37"/>
  <c r="I169" i="37"/>
  <c r="B169" i="37"/>
  <c r="I168" i="37"/>
  <c r="B168" i="37"/>
  <c r="I167" i="37"/>
  <c r="B167" i="37"/>
  <c r="I166" i="37"/>
  <c r="B166" i="37"/>
  <c r="I165" i="37"/>
  <c r="B165" i="37"/>
  <c r="I164" i="37"/>
  <c r="B164" i="37"/>
  <c r="I163" i="37"/>
  <c r="B163" i="37"/>
  <c r="J162" i="37"/>
  <c r="F159" i="37"/>
  <c r="D41" i="44" s="1"/>
  <c r="E159" i="37"/>
  <c r="C41" i="44" s="1"/>
  <c r="D159" i="37"/>
  <c r="B41" i="44" s="1"/>
  <c r="B158" i="37"/>
  <c r="A158" i="37"/>
  <c r="B157" i="37"/>
  <c r="B156" i="37"/>
  <c r="B155" i="37"/>
  <c r="B154" i="37"/>
  <c r="B153" i="37"/>
  <c r="B152" i="37"/>
  <c r="B151" i="37"/>
  <c r="B150" i="37"/>
  <c r="B149" i="37"/>
  <c r="B148" i="37"/>
  <c r="B147" i="37"/>
  <c r="B146" i="37"/>
  <c r="B145" i="37"/>
  <c r="B144" i="37"/>
  <c r="B143" i="37"/>
  <c r="B142" i="37"/>
  <c r="B141" i="37"/>
  <c r="B140" i="37"/>
  <c r="B139" i="37"/>
  <c r="B138" i="37"/>
  <c r="B137" i="37"/>
  <c r="B136" i="37"/>
  <c r="H120" i="37"/>
  <c r="H118" i="37"/>
  <c r="G118" i="37"/>
  <c r="E118" i="37"/>
  <c r="D28" i="44" s="1"/>
  <c r="D118" i="37"/>
  <c r="B28" i="44" s="1"/>
  <c r="F28" i="44" s="1"/>
  <c r="F3" i="47" s="1"/>
  <c r="I116" i="37"/>
  <c r="B116" i="37"/>
  <c r="I115" i="37"/>
  <c r="B115" i="37"/>
  <c r="I114" i="37"/>
  <c r="B114" i="37"/>
  <c r="R113" i="37"/>
  <c r="P113" i="37"/>
  <c r="O113" i="37"/>
  <c r="I113" i="37"/>
  <c r="B113" i="37"/>
  <c r="Q112" i="37"/>
  <c r="I112" i="37"/>
  <c r="B112" i="37"/>
  <c r="Q111" i="37"/>
  <c r="I111" i="37"/>
  <c r="B111" i="37"/>
  <c r="Q110" i="37"/>
  <c r="I110" i="37"/>
  <c r="B110" i="37"/>
  <c r="Q109" i="37"/>
  <c r="I109" i="37"/>
  <c r="B109" i="37"/>
  <c r="Q108" i="37"/>
  <c r="I108" i="37"/>
  <c r="B108" i="37"/>
  <c r="Q107" i="37"/>
  <c r="I107" i="37"/>
  <c r="B107" i="37"/>
  <c r="Q106" i="37"/>
  <c r="I106" i="37"/>
  <c r="B106" i="37"/>
  <c r="T105" i="37"/>
  <c r="S105" i="37"/>
  <c r="Q105" i="37"/>
  <c r="I105" i="37"/>
  <c r="B105" i="37"/>
  <c r="I104" i="37"/>
  <c r="B104" i="37"/>
  <c r="I103" i="37"/>
  <c r="B103" i="37"/>
  <c r="I102" i="37"/>
  <c r="B102" i="37"/>
  <c r="I101" i="37"/>
  <c r="B101" i="37"/>
  <c r="I100" i="37"/>
  <c r="B100" i="37"/>
  <c r="I99" i="37"/>
  <c r="B99" i="37"/>
  <c r="I98" i="37"/>
  <c r="B98" i="37"/>
  <c r="I97" i="37"/>
  <c r="B97" i="37"/>
  <c r="I96" i="37"/>
  <c r="B96" i="37"/>
  <c r="I95" i="37"/>
  <c r="B95" i="37"/>
  <c r="I94" i="37"/>
  <c r="B94" i="37"/>
  <c r="J93" i="37"/>
  <c r="K92" i="37"/>
  <c r="K161" i="37" s="1"/>
  <c r="G90" i="37"/>
  <c r="F90" i="37"/>
  <c r="E90" i="37"/>
  <c r="D90" i="37"/>
  <c r="H89" i="37"/>
  <c r="B89" i="37"/>
  <c r="A89" i="37"/>
  <c r="H88" i="37"/>
  <c r="B88" i="37"/>
  <c r="A88" i="37"/>
  <c r="A184" i="37" s="1"/>
  <c r="A115" i="37" s="1"/>
  <c r="A157" i="37" s="1"/>
  <c r="H87" i="37"/>
  <c r="B87" i="37"/>
  <c r="H86" i="37"/>
  <c r="B86" i="37"/>
  <c r="H85" i="37"/>
  <c r="B85" i="37"/>
  <c r="H84" i="37"/>
  <c r="B84" i="37"/>
  <c r="H83" i="37"/>
  <c r="B83" i="37"/>
  <c r="H82" i="37"/>
  <c r="B82" i="37"/>
  <c r="H81" i="37"/>
  <c r="B81" i="37"/>
  <c r="H80" i="37"/>
  <c r="B80" i="37"/>
  <c r="H79" i="37"/>
  <c r="B79" i="37"/>
  <c r="H78" i="37"/>
  <c r="B78" i="37"/>
  <c r="H77" i="37"/>
  <c r="B77" i="37"/>
  <c r="H76" i="37"/>
  <c r="B76" i="37"/>
  <c r="H75" i="37"/>
  <c r="B75" i="37"/>
  <c r="H74" i="37"/>
  <c r="B74" i="37"/>
  <c r="H73" i="37"/>
  <c r="B73" i="37"/>
  <c r="H72" i="37"/>
  <c r="B72" i="37"/>
  <c r="H71" i="37"/>
  <c r="B71" i="37"/>
  <c r="H70" i="37"/>
  <c r="B70" i="37"/>
  <c r="H69" i="37"/>
  <c r="B69" i="37"/>
  <c r="H68" i="37"/>
  <c r="B68" i="37"/>
  <c r="H67" i="37"/>
  <c r="B67" i="37"/>
  <c r="G63" i="37"/>
  <c r="E4" i="44" s="1"/>
  <c r="F63" i="37"/>
  <c r="D4" i="44" s="1"/>
  <c r="E63" i="37"/>
  <c r="C4" i="44" s="1"/>
  <c r="D63" i="37"/>
  <c r="B62" i="37"/>
  <c r="A62" i="37"/>
  <c r="B61" i="37"/>
  <c r="A61" i="37"/>
  <c r="H60" i="37"/>
  <c r="L210" i="37" s="1"/>
  <c r="B60" i="37"/>
  <c r="A60" i="37"/>
  <c r="A87" i="37" s="1"/>
  <c r="A183" i="37" s="1"/>
  <c r="A114" i="37" s="1"/>
  <c r="A156" i="37" s="1"/>
  <c r="A210" i="37" s="1"/>
  <c r="H59" i="37"/>
  <c r="L209" i="37" s="1"/>
  <c r="B59" i="37"/>
  <c r="A59" i="37"/>
  <c r="A86" i="37" s="1"/>
  <c r="A182" i="37" s="1"/>
  <c r="A113" i="37" s="1"/>
  <c r="A155" i="37" s="1"/>
  <c r="A209" i="37" s="1"/>
  <c r="H58" i="37"/>
  <c r="B58" i="37"/>
  <c r="A58" i="37"/>
  <c r="A85" i="37" s="1"/>
  <c r="A181" i="37" s="1"/>
  <c r="A112" i="37" s="1"/>
  <c r="A154" i="37" s="1"/>
  <c r="A208" i="37" s="1"/>
  <c r="H57" i="37"/>
  <c r="L207" i="37" s="1"/>
  <c r="B57" i="37"/>
  <c r="A57" i="37"/>
  <c r="A84" i="37" s="1"/>
  <c r="A180" i="37" s="1"/>
  <c r="A111" i="37" s="1"/>
  <c r="A153" i="37" s="1"/>
  <c r="A207" i="37" s="1"/>
  <c r="H56" i="37"/>
  <c r="L206" i="37" s="1"/>
  <c r="B56" i="37"/>
  <c r="A56" i="37"/>
  <c r="A83" i="37" s="1"/>
  <c r="A179" i="37" s="1"/>
  <c r="A110" i="37" s="1"/>
  <c r="A152" i="37" s="1"/>
  <c r="A206" i="37" s="1"/>
  <c r="H55" i="37"/>
  <c r="B55" i="37"/>
  <c r="A55" i="37"/>
  <c r="A82" i="37" s="1"/>
  <c r="A178" i="37" s="1"/>
  <c r="A109" i="37" s="1"/>
  <c r="A151" i="37" s="1"/>
  <c r="A205" i="37" s="1"/>
  <c r="H54" i="37"/>
  <c r="L204" i="37" s="1"/>
  <c r="B54" i="37"/>
  <c r="A54" i="37"/>
  <c r="A81" i="37" s="1"/>
  <c r="A177" i="37" s="1"/>
  <c r="A108" i="37" s="1"/>
  <c r="A150" i="37" s="1"/>
  <c r="A204" i="37" s="1"/>
  <c r="H53" i="37"/>
  <c r="L203" i="37" s="1"/>
  <c r="B53" i="37"/>
  <c r="A53" i="37"/>
  <c r="A80" i="37" s="1"/>
  <c r="A176" i="37" s="1"/>
  <c r="A107" i="37" s="1"/>
  <c r="A149" i="37" s="1"/>
  <c r="A203" i="37" s="1"/>
  <c r="H52" i="37"/>
  <c r="B52" i="37"/>
  <c r="A52" i="37"/>
  <c r="A79" i="37" s="1"/>
  <c r="A175" i="37" s="1"/>
  <c r="A106" i="37" s="1"/>
  <c r="A148" i="37" s="1"/>
  <c r="A202" i="37" s="1"/>
  <c r="H51" i="37"/>
  <c r="L201" i="37" s="1"/>
  <c r="B51" i="37"/>
  <c r="A51" i="37"/>
  <c r="A78" i="37" s="1"/>
  <c r="A174" i="37" s="1"/>
  <c r="A105" i="37" s="1"/>
  <c r="A147" i="37" s="1"/>
  <c r="A201" i="37" s="1"/>
  <c r="H50" i="37"/>
  <c r="L200" i="37" s="1"/>
  <c r="B50" i="37"/>
  <c r="A50" i="37"/>
  <c r="A77" i="37" s="1"/>
  <c r="A173" i="37" s="1"/>
  <c r="A104" i="37" s="1"/>
  <c r="A146" i="37" s="1"/>
  <c r="A200" i="37" s="1"/>
  <c r="H49" i="37"/>
  <c r="B49" i="37"/>
  <c r="A49" i="37"/>
  <c r="A76" i="37" s="1"/>
  <c r="A172" i="37" s="1"/>
  <c r="A103" i="37" s="1"/>
  <c r="A145" i="37" s="1"/>
  <c r="A199" i="37" s="1"/>
  <c r="H48" i="37"/>
  <c r="L198" i="37" s="1"/>
  <c r="B48" i="37"/>
  <c r="A48" i="37"/>
  <c r="A75" i="37" s="1"/>
  <c r="A171" i="37" s="1"/>
  <c r="A102" i="37" s="1"/>
  <c r="A144" i="37" s="1"/>
  <c r="A198" i="37" s="1"/>
  <c r="H47" i="37"/>
  <c r="L197" i="37" s="1"/>
  <c r="B47" i="37"/>
  <c r="A47" i="37"/>
  <c r="A74" i="37" s="1"/>
  <c r="A170" i="37" s="1"/>
  <c r="A101" i="37" s="1"/>
  <c r="A143" i="37" s="1"/>
  <c r="A197" i="37" s="1"/>
  <c r="H46" i="37"/>
  <c r="B46" i="37"/>
  <c r="A46" i="37"/>
  <c r="A73" i="37" s="1"/>
  <c r="A169" i="37" s="1"/>
  <c r="A100" i="37" s="1"/>
  <c r="A142" i="37" s="1"/>
  <c r="A196" i="37" s="1"/>
  <c r="H45" i="37"/>
  <c r="L195" i="37" s="1"/>
  <c r="B45" i="37"/>
  <c r="A45" i="37"/>
  <c r="A72" i="37" s="1"/>
  <c r="A168" i="37" s="1"/>
  <c r="A99" i="37" s="1"/>
  <c r="A141" i="37" s="1"/>
  <c r="A195" i="37" s="1"/>
  <c r="H44" i="37"/>
  <c r="L194" i="37" s="1"/>
  <c r="B44" i="37"/>
  <c r="A44" i="37"/>
  <c r="A71" i="37" s="1"/>
  <c r="A167" i="37" s="1"/>
  <c r="A98" i="37" s="1"/>
  <c r="A140" i="37" s="1"/>
  <c r="A194" i="37" s="1"/>
  <c r="H43" i="37"/>
  <c r="B43" i="37"/>
  <c r="A43" i="37"/>
  <c r="A70" i="37" s="1"/>
  <c r="A166" i="37" s="1"/>
  <c r="A97" i="37" s="1"/>
  <c r="A139" i="37" s="1"/>
  <c r="A193" i="37" s="1"/>
  <c r="H42" i="37"/>
  <c r="L192" i="37" s="1"/>
  <c r="B42" i="37"/>
  <c r="A42" i="37"/>
  <c r="A69" i="37" s="1"/>
  <c r="A165" i="37" s="1"/>
  <c r="A96" i="37" s="1"/>
  <c r="A138" i="37" s="1"/>
  <c r="A192" i="37" s="1"/>
  <c r="H41" i="37"/>
  <c r="L191" i="37" s="1"/>
  <c r="B41" i="37"/>
  <c r="A41" i="37"/>
  <c r="A68" i="37" s="1"/>
  <c r="A164" i="37" s="1"/>
  <c r="A95" i="37" s="1"/>
  <c r="A137" i="37" s="1"/>
  <c r="A191" i="37" s="1"/>
  <c r="H40" i="37"/>
  <c r="H63" i="37" s="1"/>
  <c r="B40" i="37"/>
  <c r="A40" i="37"/>
  <c r="A67" i="37" s="1"/>
  <c r="A163" i="37" s="1"/>
  <c r="A94" i="37" s="1"/>
  <c r="A136" i="37" s="1"/>
  <c r="A190" i="37" s="1"/>
  <c r="I39" i="37"/>
  <c r="G37" i="37"/>
  <c r="F37" i="37"/>
  <c r="E37" i="37"/>
  <c r="H35" i="37"/>
  <c r="H34" i="37"/>
  <c r="H33" i="37"/>
  <c r="H32" i="37"/>
  <c r="H31" i="37"/>
  <c r="H30" i="37"/>
  <c r="H29" i="37"/>
  <c r="H28" i="37"/>
  <c r="H27" i="37"/>
  <c r="H26" i="37"/>
  <c r="H25" i="37"/>
  <c r="H24" i="37"/>
  <c r="H23" i="37"/>
  <c r="H22" i="37"/>
  <c r="H21" i="37"/>
  <c r="H20" i="37"/>
  <c r="H19" i="37"/>
  <c r="H18" i="37"/>
  <c r="H17" i="37"/>
  <c r="H16" i="37"/>
  <c r="H15" i="37"/>
  <c r="H14" i="37"/>
  <c r="H13" i="37"/>
  <c r="H37" i="37" s="1"/>
  <c r="K247" i="36"/>
  <c r="H245" i="36"/>
  <c r="I244" i="36"/>
  <c r="G242" i="36"/>
  <c r="G240" i="36"/>
  <c r="G239" i="36"/>
  <c r="G238" i="36"/>
  <c r="G237" i="36"/>
  <c r="G236" i="36"/>
  <c r="G235" i="36"/>
  <c r="G234" i="36"/>
  <c r="G233" i="36"/>
  <c r="G232" i="36"/>
  <c r="G231" i="36"/>
  <c r="G230" i="36"/>
  <c r="G229" i="36"/>
  <c r="G228" i="36"/>
  <c r="G227" i="36"/>
  <c r="G226" i="36"/>
  <c r="G225" i="36"/>
  <c r="G224" i="36"/>
  <c r="G223" i="36"/>
  <c r="G222" i="36"/>
  <c r="G221" i="36"/>
  <c r="G220" i="36"/>
  <c r="H219" i="36"/>
  <c r="G219" i="36"/>
  <c r="F242" i="36" s="1"/>
  <c r="I218" i="36"/>
  <c r="A216" i="36"/>
  <c r="J214" i="36"/>
  <c r="M14" i="45" s="1"/>
  <c r="I214" i="36"/>
  <c r="H214" i="36"/>
  <c r="G214" i="36"/>
  <c r="E14" i="45" s="1"/>
  <c r="F214" i="36"/>
  <c r="D14" i="45" s="1"/>
  <c r="E214" i="36"/>
  <c r="C14" i="45" s="1"/>
  <c r="D214" i="36"/>
  <c r="B14" i="45" s="1"/>
  <c r="L213" i="36"/>
  <c r="K213" i="36"/>
  <c r="B212" i="36"/>
  <c r="L211" i="36"/>
  <c r="K211" i="36"/>
  <c r="B211" i="36"/>
  <c r="K210" i="36"/>
  <c r="B210" i="36"/>
  <c r="B209" i="36"/>
  <c r="K208" i="36"/>
  <c r="B208" i="36"/>
  <c r="K207" i="36"/>
  <c r="B207" i="36"/>
  <c r="B206" i="36"/>
  <c r="B205" i="36"/>
  <c r="K204" i="36"/>
  <c r="B204" i="36"/>
  <c r="B203" i="36"/>
  <c r="K202" i="36"/>
  <c r="B202" i="36"/>
  <c r="B201" i="36"/>
  <c r="B200" i="36"/>
  <c r="K199" i="36"/>
  <c r="B199" i="36"/>
  <c r="K198" i="36"/>
  <c r="B198" i="36"/>
  <c r="B197" i="36"/>
  <c r="K196" i="36"/>
  <c r="B196" i="36"/>
  <c r="K195" i="36"/>
  <c r="B195" i="36"/>
  <c r="B194" i="36"/>
  <c r="B193" i="36"/>
  <c r="K192" i="36"/>
  <c r="B192" i="36"/>
  <c r="B191" i="36"/>
  <c r="K190" i="36"/>
  <c r="B190" i="36"/>
  <c r="H186" i="36"/>
  <c r="F52" i="44" s="1"/>
  <c r="F60" i="44" s="1"/>
  <c r="G186" i="36"/>
  <c r="E52" i="44" s="1"/>
  <c r="E60" i="44" s="1"/>
  <c r="F186" i="36"/>
  <c r="D52" i="44" s="1"/>
  <c r="D60" i="44" s="1"/>
  <c r="E186" i="36"/>
  <c r="C52" i="44" s="1"/>
  <c r="C60" i="44" s="1"/>
  <c r="D186" i="36"/>
  <c r="B52" i="44" s="1"/>
  <c r="B185" i="36"/>
  <c r="I184" i="36"/>
  <c r="B184" i="36"/>
  <c r="I183" i="36"/>
  <c r="B183" i="36"/>
  <c r="I182" i="36"/>
  <c r="B182" i="36"/>
  <c r="I181" i="36"/>
  <c r="B181" i="36"/>
  <c r="I180" i="36"/>
  <c r="B180" i="36"/>
  <c r="I179" i="36"/>
  <c r="B179" i="36"/>
  <c r="I178" i="36"/>
  <c r="B178" i="36"/>
  <c r="I177" i="36"/>
  <c r="B177" i="36"/>
  <c r="I176" i="36"/>
  <c r="B176" i="36"/>
  <c r="I175" i="36"/>
  <c r="B175" i="36"/>
  <c r="I174" i="36"/>
  <c r="B174" i="36"/>
  <c r="I173" i="36"/>
  <c r="B173" i="36"/>
  <c r="I172" i="36"/>
  <c r="B172" i="36"/>
  <c r="I171" i="36"/>
  <c r="B171" i="36"/>
  <c r="I170" i="36"/>
  <c r="B170" i="36"/>
  <c r="I169" i="36"/>
  <c r="B169" i="36"/>
  <c r="I168" i="36"/>
  <c r="B168" i="36"/>
  <c r="I167" i="36"/>
  <c r="B167" i="36"/>
  <c r="I166" i="36"/>
  <c r="I186" i="36" s="1"/>
  <c r="D242" i="36" s="1"/>
  <c r="B166" i="36"/>
  <c r="I165" i="36"/>
  <c r="B165" i="36"/>
  <c r="I164" i="36"/>
  <c r="B164" i="36"/>
  <c r="I163" i="36"/>
  <c r="B163" i="36"/>
  <c r="J162" i="36"/>
  <c r="F159" i="36"/>
  <c r="D40" i="44" s="1"/>
  <c r="D48" i="44" s="1"/>
  <c r="E159" i="36"/>
  <c r="C40" i="44" s="1"/>
  <c r="C48" i="44" s="1"/>
  <c r="D159" i="36"/>
  <c r="B40" i="44" s="1"/>
  <c r="B158" i="36"/>
  <c r="A158" i="36"/>
  <c r="B157" i="36"/>
  <c r="B156" i="36"/>
  <c r="B155" i="36"/>
  <c r="B154" i="36"/>
  <c r="B153" i="36"/>
  <c r="B152" i="36"/>
  <c r="B151" i="36"/>
  <c r="B150" i="36"/>
  <c r="B149" i="36"/>
  <c r="B148" i="36"/>
  <c r="B147" i="36"/>
  <c r="B146" i="36"/>
  <c r="B145" i="36"/>
  <c r="B144" i="36"/>
  <c r="B143" i="36"/>
  <c r="B142" i="36"/>
  <c r="B141" i="36"/>
  <c r="B140" i="36"/>
  <c r="B139" i="36"/>
  <c r="B138" i="36"/>
  <c r="B137" i="36"/>
  <c r="B136" i="36"/>
  <c r="H118" i="36"/>
  <c r="G118" i="36"/>
  <c r="E118" i="36"/>
  <c r="H120" i="36" s="1"/>
  <c r="D118" i="36"/>
  <c r="I116" i="36"/>
  <c r="B116" i="36"/>
  <c r="I115" i="36"/>
  <c r="B115" i="36"/>
  <c r="I114" i="36"/>
  <c r="B114" i="36"/>
  <c r="R113" i="36"/>
  <c r="P113" i="36"/>
  <c r="O113" i="36"/>
  <c r="I113" i="36"/>
  <c r="B113" i="36"/>
  <c r="Q112" i="36"/>
  <c r="I112" i="36"/>
  <c r="B112" i="36"/>
  <c r="Q111" i="36"/>
  <c r="I111" i="36"/>
  <c r="B111" i="36"/>
  <c r="Q110" i="36"/>
  <c r="I110" i="36"/>
  <c r="B110" i="36"/>
  <c r="Q109" i="36"/>
  <c r="I109" i="36"/>
  <c r="B109" i="36"/>
  <c r="Q108" i="36"/>
  <c r="I108" i="36"/>
  <c r="B108" i="36"/>
  <c r="Q107" i="36"/>
  <c r="I107" i="36"/>
  <c r="B107" i="36"/>
  <c r="Q106" i="36"/>
  <c r="I106" i="36"/>
  <c r="B106" i="36"/>
  <c r="S105" i="36"/>
  <c r="Q105" i="36"/>
  <c r="T105" i="36" s="1"/>
  <c r="I105" i="36"/>
  <c r="B105" i="36"/>
  <c r="I104" i="36"/>
  <c r="B104" i="36"/>
  <c r="I103" i="36"/>
  <c r="B103" i="36"/>
  <c r="I102" i="36"/>
  <c r="B102" i="36"/>
  <c r="I101" i="36"/>
  <c r="B101" i="36"/>
  <c r="I100" i="36"/>
  <c r="B100" i="36"/>
  <c r="I99" i="36"/>
  <c r="B99" i="36"/>
  <c r="I98" i="36"/>
  <c r="B98" i="36"/>
  <c r="I97" i="36"/>
  <c r="B97" i="36"/>
  <c r="I96" i="36"/>
  <c r="B96" i="36"/>
  <c r="I95" i="36"/>
  <c r="B95" i="36"/>
  <c r="I94" i="36"/>
  <c r="I118" i="36" s="1"/>
  <c r="B94" i="36"/>
  <c r="J93" i="36"/>
  <c r="G90" i="36"/>
  <c r="E15" i="44" s="1"/>
  <c r="F90" i="36"/>
  <c r="D15" i="44" s="1"/>
  <c r="D23" i="44" s="1"/>
  <c r="E90" i="36"/>
  <c r="C15" i="44" s="1"/>
  <c r="C23" i="44" s="1"/>
  <c r="D90" i="36"/>
  <c r="B15" i="44" s="1"/>
  <c r="H89" i="36"/>
  <c r="B89" i="36"/>
  <c r="A89" i="36"/>
  <c r="H88" i="36"/>
  <c r="B88" i="36"/>
  <c r="A88" i="36"/>
  <c r="A184" i="36" s="1"/>
  <c r="A115" i="36" s="1"/>
  <c r="A157" i="36" s="1"/>
  <c r="H87" i="36"/>
  <c r="B87" i="36"/>
  <c r="H86" i="36"/>
  <c r="B86" i="36"/>
  <c r="H85" i="36"/>
  <c r="B85" i="36"/>
  <c r="H84" i="36"/>
  <c r="B84" i="36"/>
  <c r="H83" i="36"/>
  <c r="B83" i="36"/>
  <c r="H82" i="36"/>
  <c r="B82" i="36"/>
  <c r="H81" i="36"/>
  <c r="B81" i="36"/>
  <c r="H80" i="36"/>
  <c r="B80" i="36"/>
  <c r="H79" i="36"/>
  <c r="B79" i="36"/>
  <c r="H78" i="36"/>
  <c r="B78" i="36"/>
  <c r="H77" i="36"/>
  <c r="B77" i="36"/>
  <c r="H76" i="36"/>
  <c r="B76" i="36"/>
  <c r="H75" i="36"/>
  <c r="B75" i="36"/>
  <c r="H74" i="36"/>
  <c r="B74" i="36"/>
  <c r="H73" i="36"/>
  <c r="B73" i="36"/>
  <c r="H72" i="36"/>
  <c r="B72" i="36"/>
  <c r="H71" i="36"/>
  <c r="B71" i="36"/>
  <c r="H70" i="36"/>
  <c r="H90" i="36" s="1"/>
  <c r="B70" i="36"/>
  <c r="H69" i="36"/>
  <c r="B69" i="36"/>
  <c r="H68" i="36"/>
  <c r="B68" i="36"/>
  <c r="H67" i="36"/>
  <c r="B67" i="36"/>
  <c r="G63" i="36"/>
  <c r="F63" i="36"/>
  <c r="E63" i="36"/>
  <c r="D63" i="36"/>
  <c r="B62" i="36"/>
  <c r="A62" i="36"/>
  <c r="B61" i="36"/>
  <c r="A61" i="36"/>
  <c r="H60" i="36"/>
  <c r="L210" i="36" s="1"/>
  <c r="B60" i="36"/>
  <c r="A60" i="36"/>
  <c r="A87" i="36" s="1"/>
  <c r="A183" i="36" s="1"/>
  <c r="A114" i="36" s="1"/>
  <c r="A156" i="36" s="1"/>
  <c r="A210" i="36" s="1"/>
  <c r="H59" i="36"/>
  <c r="L209" i="36" s="1"/>
  <c r="B59" i="36"/>
  <c r="A59" i="36"/>
  <c r="A86" i="36" s="1"/>
  <c r="A182" i="36" s="1"/>
  <c r="A113" i="36" s="1"/>
  <c r="A155" i="36" s="1"/>
  <c r="A209" i="36" s="1"/>
  <c r="H58" i="36"/>
  <c r="L208" i="36" s="1"/>
  <c r="B58" i="36"/>
  <c r="A58" i="36"/>
  <c r="A85" i="36" s="1"/>
  <c r="A181" i="36" s="1"/>
  <c r="A112" i="36" s="1"/>
  <c r="A154" i="36" s="1"/>
  <c r="A208" i="36" s="1"/>
  <c r="H57" i="36"/>
  <c r="L207" i="36" s="1"/>
  <c r="B57" i="36"/>
  <c r="A57" i="36"/>
  <c r="A84" i="36" s="1"/>
  <c r="A180" i="36" s="1"/>
  <c r="A111" i="36" s="1"/>
  <c r="A153" i="36" s="1"/>
  <c r="A207" i="36" s="1"/>
  <c r="H56" i="36"/>
  <c r="L206" i="36" s="1"/>
  <c r="B56" i="36"/>
  <c r="A56" i="36"/>
  <c r="A83" i="36" s="1"/>
  <c r="A179" i="36" s="1"/>
  <c r="A110" i="36" s="1"/>
  <c r="A152" i="36" s="1"/>
  <c r="A206" i="36" s="1"/>
  <c r="H55" i="36"/>
  <c r="K205" i="36" s="1"/>
  <c r="B55" i="36"/>
  <c r="A55" i="36"/>
  <c r="A82" i="36" s="1"/>
  <c r="A178" i="36" s="1"/>
  <c r="A109" i="36" s="1"/>
  <c r="A151" i="36" s="1"/>
  <c r="A205" i="36" s="1"/>
  <c r="H54" i="36"/>
  <c r="L204" i="36" s="1"/>
  <c r="B54" i="36"/>
  <c r="A54" i="36"/>
  <c r="A81" i="36" s="1"/>
  <c r="A177" i="36" s="1"/>
  <c r="A108" i="36" s="1"/>
  <c r="A150" i="36" s="1"/>
  <c r="A204" i="36" s="1"/>
  <c r="H53" i="36"/>
  <c r="L203" i="36" s="1"/>
  <c r="B53" i="36"/>
  <c r="A53" i="36"/>
  <c r="A80" i="36" s="1"/>
  <c r="A176" i="36" s="1"/>
  <c r="A107" i="36" s="1"/>
  <c r="A149" i="36" s="1"/>
  <c r="A203" i="36" s="1"/>
  <c r="H52" i="36"/>
  <c r="L202" i="36" s="1"/>
  <c r="B52" i="36"/>
  <c r="A52" i="36"/>
  <c r="A79" i="36" s="1"/>
  <c r="A175" i="36" s="1"/>
  <c r="A106" i="36" s="1"/>
  <c r="A148" i="36" s="1"/>
  <c r="A202" i="36" s="1"/>
  <c r="H51" i="36"/>
  <c r="K201" i="36" s="1"/>
  <c r="B51" i="36"/>
  <c r="A51" i="36"/>
  <c r="A78" i="36" s="1"/>
  <c r="A174" i="36" s="1"/>
  <c r="A105" i="36" s="1"/>
  <c r="A147" i="36" s="1"/>
  <c r="A201" i="36" s="1"/>
  <c r="H50" i="36"/>
  <c r="L200" i="36" s="1"/>
  <c r="B50" i="36"/>
  <c r="A50" i="36"/>
  <c r="A77" i="36" s="1"/>
  <c r="A173" i="36" s="1"/>
  <c r="A104" i="36" s="1"/>
  <c r="A146" i="36" s="1"/>
  <c r="A200" i="36" s="1"/>
  <c r="H49" i="36"/>
  <c r="L199" i="36" s="1"/>
  <c r="B49" i="36"/>
  <c r="A49" i="36"/>
  <c r="A76" i="36" s="1"/>
  <c r="A172" i="36" s="1"/>
  <c r="A103" i="36" s="1"/>
  <c r="A145" i="36" s="1"/>
  <c r="A199" i="36" s="1"/>
  <c r="H48" i="36"/>
  <c r="L198" i="36" s="1"/>
  <c r="B48" i="36"/>
  <c r="A48" i="36"/>
  <c r="A75" i="36" s="1"/>
  <c r="A171" i="36" s="1"/>
  <c r="A102" i="36" s="1"/>
  <c r="A144" i="36" s="1"/>
  <c r="A198" i="36" s="1"/>
  <c r="H47" i="36"/>
  <c r="L197" i="36" s="1"/>
  <c r="B47" i="36"/>
  <c r="A47" i="36"/>
  <c r="A74" i="36" s="1"/>
  <c r="A170" i="36" s="1"/>
  <c r="A101" i="36" s="1"/>
  <c r="A143" i="36" s="1"/>
  <c r="A197" i="36" s="1"/>
  <c r="H46" i="36"/>
  <c r="L196" i="36" s="1"/>
  <c r="B46" i="36"/>
  <c r="A46" i="36"/>
  <c r="A73" i="36" s="1"/>
  <c r="A169" i="36" s="1"/>
  <c r="A100" i="36" s="1"/>
  <c r="A142" i="36" s="1"/>
  <c r="A196" i="36" s="1"/>
  <c r="H45" i="36"/>
  <c r="L195" i="36" s="1"/>
  <c r="B45" i="36"/>
  <c r="A45" i="36"/>
  <c r="A72" i="36" s="1"/>
  <c r="A168" i="36" s="1"/>
  <c r="A99" i="36" s="1"/>
  <c r="A141" i="36" s="1"/>
  <c r="A195" i="36" s="1"/>
  <c r="H44" i="36"/>
  <c r="L194" i="36" s="1"/>
  <c r="B44" i="36"/>
  <c r="A44" i="36"/>
  <c r="A71" i="36" s="1"/>
  <c r="A167" i="36" s="1"/>
  <c r="A98" i="36" s="1"/>
  <c r="A140" i="36" s="1"/>
  <c r="A194" i="36" s="1"/>
  <c r="H43" i="36"/>
  <c r="K193" i="36" s="1"/>
  <c r="B43" i="36"/>
  <c r="A43" i="36"/>
  <c r="A70" i="36" s="1"/>
  <c r="A166" i="36" s="1"/>
  <c r="A97" i="36" s="1"/>
  <c r="A139" i="36" s="1"/>
  <c r="A193" i="36" s="1"/>
  <c r="H42" i="36"/>
  <c r="L192" i="36" s="1"/>
  <c r="B42" i="36"/>
  <c r="A42" i="36"/>
  <c r="A69" i="36" s="1"/>
  <c r="A165" i="36" s="1"/>
  <c r="A96" i="36" s="1"/>
  <c r="A138" i="36" s="1"/>
  <c r="A192" i="36" s="1"/>
  <c r="H41" i="36"/>
  <c r="L191" i="36" s="1"/>
  <c r="B41" i="36"/>
  <c r="A41" i="36"/>
  <c r="A68" i="36" s="1"/>
  <c r="A164" i="36" s="1"/>
  <c r="A95" i="36" s="1"/>
  <c r="A137" i="36" s="1"/>
  <c r="A191" i="36" s="1"/>
  <c r="H40" i="36"/>
  <c r="L190" i="36" s="1"/>
  <c r="B40" i="36"/>
  <c r="A40" i="36"/>
  <c r="A67" i="36" s="1"/>
  <c r="A163" i="36" s="1"/>
  <c r="A94" i="36" s="1"/>
  <c r="A136" i="36" s="1"/>
  <c r="A190" i="36" s="1"/>
  <c r="I39" i="36"/>
  <c r="K92" i="36" s="1"/>
  <c r="K161" i="36" s="1"/>
  <c r="G37" i="36"/>
  <c r="F37" i="36"/>
  <c r="E37" i="36"/>
  <c r="H35" i="36"/>
  <c r="H34" i="36"/>
  <c r="H33" i="36"/>
  <c r="H32" i="36"/>
  <c r="H31" i="36"/>
  <c r="H30" i="36"/>
  <c r="H29" i="36"/>
  <c r="H28" i="36"/>
  <c r="H27" i="36"/>
  <c r="H26" i="36"/>
  <c r="H25" i="36"/>
  <c r="H24" i="36"/>
  <c r="H23" i="36"/>
  <c r="H22" i="36"/>
  <c r="H21" i="36"/>
  <c r="H20" i="36"/>
  <c r="H19" i="36"/>
  <c r="H18" i="36"/>
  <c r="H17" i="36"/>
  <c r="H16" i="36"/>
  <c r="H15" i="36"/>
  <c r="H37" i="36" s="1"/>
  <c r="H14" i="36"/>
  <c r="H13" i="36"/>
  <c r="A212" i="38" l="1"/>
  <c r="A211" i="38"/>
  <c r="A212" i="36"/>
  <c r="A211" i="36"/>
  <c r="F4" i="44"/>
  <c r="C3" i="45"/>
  <c r="L212" i="37"/>
  <c r="K214" i="37"/>
  <c r="K212" i="37"/>
  <c r="L214" i="37"/>
  <c r="A212" i="41"/>
  <c r="A211" i="41"/>
  <c r="E10" i="44"/>
  <c r="E3" i="44"/>
  <c r="A212" i="37"/>
  <c r="A211" i="37"/>
  <c r="K192" i="37"/>
  <c r="F242" i="37"/>
  <c r="C6" i="45"/>
  <c r="F7" i="44"/>
  <c r="L212" i="40"/>
  <c r="L214" i="40"/>
  <c r="K212" i="40"/>
  <c r="K214" i="40"/>
  <c r="E23" i="44"/>
  <c r="L201" i="36"/>
  <c r="C22" i="45"/>
  <c r="L199" i="37"/>
  <c r="K199" i="37"/>
  <c r="I118" i="37"/>
  <c r="I186" i="39"/>
  <c r="D242" i="39" s="1"/>
  <c r="D32" i="44"/>
  <c r="H120" i="41"/>
  <c r="C9" i="45"/>
  <c r="L212" i="43"/>
  <c r="L214" i="43"/>
  <c r="K212" i="43"/>
  <c r="K214" i="43"/>
  <c r="D22" i="45"/>
  <c r="H53" i="44"/>
  <c r="I3" i="47" s="1"/>
  <c r="I30" i="45"/>
  <c r="A41" i="45"/>
  <c r="B35" i="44"/>
  <c r="B30" i="44"/>
  <c r="F30" i="44" s="1"/>
  <c r="F5" i="47" s="1"/>
  <c r="B27" i="44"/>
  <c r="E22" i="45"/>
  <c r="B4" i="44"/>
  <c r="D3" i="47" s="1"/>
  <c r="L3" i="47" s="1"/>
  <c r="B3" i="45"/>
  <c r="D3" i="45" s="1"/>
  <c r="H37" i="38"/>
  <c r="G54" i="44"/>
  <c r="G242" i="38"/>
  <c r="L196" i="37"/>
  <c r="K196" i="37"/>
  <c r="L208" i="37"/>
  <c r="K208" i="37"/>
  <c r="K195" i="37"/>
  <c r="A212" i="39"/>
  <c r="A211" i="39"/>
  <c r="A211" i="40"/>
  <c r="L212" i="41"/>
  <c r="L214" i="41"/>
  <c r="K212" i="41"/>
  <c r="K214" i="41"/>
  <c r="F8" i="44"/>
  <c r="H57" i="44" s="1"/>
  <c r="I7" i="47" s="1"/>
  <c r="C7" i="45"/>
  <c r="L22" i="45"/>
  <c r="H63" i="36"/>
  <c r="Q113" i="36"/>
  <c r="L193" i="36"/>
  <c r="L205" i="36"/>
  <c r="K203" i="37"/>
  <c r="M22" i="45"/>
  <c r="I186" i="37"/>
  <c r="D242" i="37" s="1"/>
  <c r="H37" i="40"/>
  <c r="B22" i="45"/>
  <c r="E40" i="44"/>
  <c r="L193" i="37"/>
  <c r="K193" i="37"/>
  <c r="L205" i="37"/>
  <c r="K205" i="37"/>
  <c r="K197" i="37"/>
  <c r="K204" i="37"/>
  <c r="B2" i="45"/>
  <c r="B3" i="44"/>
  <c r="G52" i="44"/>
  <c r="B60" i="44"/>
  <c r="K191" i="36"/>
  <c r="K194" i="36"/>
  <c r="K197" i="36"/>
  <c r="K200" i="36"/>
  <c r="K203" i="36"/>
  <c r="K206" i="36"/>
  <c r="K209" i="36"/>
  <c r="Q113" i="37"/>
  <c r="F269" i="39"/>
  <c r="G242" i="40"/>
  <c r="F269" i="40" s="1"/>
  <c r="D8" i="47"/>
  <c r="L8" i="47" s="1"/>
  <c r="A211" i="43"/>
  <c r="A212" i="43"/>
  <c r="D30" i="44"/>
  <c r="D27" i="44"/>
  <c r="C10" i="44"/>
  <c r="C3" i="44"/>
  <c r="K191" i="37"/>
  <c r="F17" i="44"/>
  <c r="H17" i="44" s="1"/>
  <c r="E4" i="47" s="1"/>
  <c r="F269" i="38"/>
  <c r="L193" i="39"/>
  <c r="K193" i="39"/>
  <c r="L197" i="39"/>
  <c r="K197" i="39"/>
  <c r="L205" i="39"/>
  <c r="K205" i="39"/>
  <c r="L209" i="39"/>
  <c r="K209" i="39"/>
  <c r="H63" i="39"/>
  <c r="D10" i="44"/>
  <c r="D3" i="44"/>
  <c r="D11" i="44" s="1"/>
  <c r="B23" i="44"/>
  <c r="F15" i="44"/>
  <c r="G159" i="36"/>
  <c r="L190" i="37"/>
  <c r="K190" i="37"/>
  <c r="L202" i="37"/>
  <c r="K202" i="37"/>
  <c r="H90" i="37"/>
  <c r="K206" i="37"/>
  <c r="B48" i="44"/>
  <c r="E41" i="44"/>
  <c r="F41" i="44" s="1"/>
  <c r="H3" i="47" s="1"/>
  <c r="L191" i="38"/>
  <c r="L194" i="38"/>
  <c r="L197" i="38"/>
  <c r="L200" i="38"/>
  <c r="L203" i="38"/>
  <c r="L206" i="38"/>
  <c r="L209" i="38"/>
  <c r="L192" i="40"/>
  <c r="L195" i="40"/>
  <c r="L198" i="40"/>
  <c r="L201" i="40"/>
  <c r="L204" i="40"/>
  <c r="L207" i="40"/>
  <c r="L210" i="40"/>
  <c r="L206" i="41"/>
  <c r="K206" i="41"/>
  <c r="K205" i="41"/>
  <c r="F242" i="38"/>
  <c r="Q113" i="41"/>
  <c r="L190" i="41"/>
  <c r="G159" i="37"/>
  <c r="H63" i="38"/>
  <c r="K192" i="38"/>
  <c r="K195" i="38"/>
  <c r="K198" i="38"/>
  <c r="K201" i="38"/>
  <c r="K204" i="38"/>
  <c r="K207" i="38"/>
  <c r="K210" i="38"/>
  <c r="G6" i="47"/>
  <c r="E31" i="44"/>
  <c r="K190" i="40"/>
  <c r="K193" i="40"/>
  <c r="K196" i="40"/>
  <c r="K199" i="40"/>
  <c r="K202" i="40"/>
  <c r="K205" i="40"/>
  <c r="K208" i="40"/>
  <c r="L203" i="41"/>
  <c r="K203" i="41"/>
  <c r="K201" i="41"/>
  <c r="K207" i="41"/>
  <c r="H37" i="42"/>
  <c r="A38" i="45"/>
  <c r="I27" i="45"/>
  <c r="L15" i="45"/>
  <c r="C12" i="46"/>
  <c r="C14" i="46" s="1"/>
  <c r="L190" i="40"/>
  <c r="F21" i="44"/>
  <c r="H21" i="44" s="1"/>
  <c r="E8" i="47" s="1"/>
  <c r="G58" i="44"/>
  <c r="H58" i="44" s="1"/>
  <c r="I8" i="47" s="1"/>
  <c r="B8" i="44"/>
  <c r="B7" i="45"/>
  <c r="D7" i="45" s="1"/>
  <c r="K191" i="41"/>
  <c r="K194" i="41"/>
  <c r="L197" i="41"/>
  <c r="F269" i="41"/>
  <c r="L200" i="41"/>
  <c r="K200" i="41"/>
  <c r="L208" i="41"/>
  <c r="K208" i="41"/>
  <c r="K202" i="41"/>
  <c r="D9" i="45"/>
  <c r="G4" i="47"/>
  <c r="E29" i="44"/>
  <c r="K190" i="38"/>
  <c r="K193" i="38"/>
  <c r="K196" i="38"/>
  <c r="K199" i="38"/>
  <c r="K202" i="38"/>
  <c r="K205" i="38"/>
  <c r="K208" i="38"/>
  <c r="B6" i="45"/>
  <c r="D6" i="45" s="1"/>
  <c r="B7" i="44"/>
  <c r="D6" i="47" s="1"/>
  <c r="L6" i="47" s="1"/>
  <c r="H120" i="40"/>
  <c r="G56" i="44"/>
  <c r="H56" i="44" s="1"/>
  <c r="I6" i="47" s="1"/>
  <c r="K191" i="40"/>
  <c r="K194" i="40"/>
  <c r="K197" i="40"/>
  <c r="K200" i="40"/>
  <c r="K203" i="40"/>
  <c r="K206" i="40"/>
  <c r="K209" i="40"/>
  <c r="F20" i="44"/>
  <c r="H20" i="44" s="1"/>
  <c r="E7" i="47" s="1"/>
  <c r="K198" i="41"/>
  <c r="K210" i="41"/>
  <c r="A43" i="45"/>
  <c r="I32" i="45"/>
  <c r="A40" i="45"/>
  <c r="I29" i="45"/>
  <c r="L212" i="42"/>
  <c r="L214" i="42"/>
  <c r="K212" i="42"/>
  <c r="K214" i="42"/>
  <c r="C8" i="45"/>
  <c r="F9" i="44"/>
  <c r="H37" i="43"/>
  <c r="D34" i="44"/>
  <c r="H120" i="43"/>
  <c r="I28" i="45"/>
  <c r="A39" i="45"/>
  <c r="E28" i="44"/>
  <c r="G3" i="47"/>
  <c r="G55" i="44"/>
  <c r="K191" i="39"/>
  <c r="K194" i="39"/>
  <c r="K200" i="39"/>
  <c r="K203" i="39"/>
  <c r="K206" i="39"/>
  <c r="F19" i="44"/>
  <c r="H19" i="44" s="1"/>
  <c r="E6" i="47" s="1"/>
  <c r="L209" i="41"/>
  <c r="K209" i="41"/>
  <c r="K192" i="41"/>
  <c r="K195" i="41"/>
  <c r="I118" i="43"/>
  <c r="C36" i="44"/>
  <c r="E43" i="44"/>
  <c r="F43" i="44" s="1"/>
  <c r="H5" i="47" s="1"/>
  <c r="F242" i="40"/>
  <c r="K199" i="41"/>
  <c r="K204" i="41"/>
  <c r="A37" i="45"/>
  <c r="I26" i="45"/>
  <c r="A42" i="45"/>
  <c r="I31" i="45"/>
  <c r="I33" i="45"/>
  <c r="A44" i="45"/>
  <c r="F269" i="37"/>
  <c r="B5" i="44"/>
  <c r="B4" i="45"/>
  <c r="F18" i="44"/>
  <c r="H18" i="44" s="1"/>
  <c r="E5" i="47" s="1"/>
  <c r="F242" i="41"/>
  <c r="I118" i="42"/>
  <c r="F269" i="42"/>
  <c r="B6" i="44"/>
  <c r="L192" i="42"/>
  <c r="L195" i="42"/>
  <c r="L198" i="42"/>
  <c r="L201" i="42"/>
  <c r="L204" i="42"/>
  <c r="L207" i="42"/>
  <c r="L210" i="42"/>
  <c r="Q113" i="43"/>
  <c r="L190" i="43"/>
  <c r="D33" i="44"/>
  <c r="B12" i="46"/>
  <c r="K190" i="42"/>
  <c r="K193" i="42"/>
  <c r="K196" i="42"/>
  <c r="K199" i="42"/>
  <c r="K202" i="42"/>
  <c r="K205" i="42"/>
  <c r="K208" i="42"/>
  <c r="B8" i="45"/>
  <c r="D8" i="45" s="1"/>
  <c r="Q113" i="42"/>
  <c r="L190" i="42"/>
  <c r="K191" i="43"/>
  <c r="K194" i="43"/>
  <c r="K197" i="43"/>
  <c r="K200" i="43"/>
  <c r="K203" i="43"/>
  <c r="K206" i="43"/>
  <c r="K209" i="43"/>
  <c r="B10" i="44"/>
  <c r="K191" i="42"/>
  <c r="K194" i="42"/>
  <c r="K197" i="42"/>
  <c r="K200" i="42"/>
  <c r="K203" i="42"/>
  <c r="K206" i="42"/>
  <c r="K209" i="42"/>
  <c r="F242" i="43"/>
  <c r="K192" i="43"/>
  <c r="K195" i="43"/>
  <c r="K198" i="43"/>
  <c r="K201" i="43"/>
  <c r="K204" i="43"/>
  <c r="K207" i="43"/>
  <c r="K210" i="43"/>
  <c r="F242" i="42"/>
  <c r="D4" i="47" l="1"/>
  <c r="L4" i="47" s="1"/>
  <c r="E32" i="44"/>
  <c r="G7" i="47"/>
  <c r="F5" i="44"/>
  <c r="C4" i="45"/>
  <c r="L214" i="38"/>
  <c r="K212" i="38"/>
  <c r="K214" i="38"/>
  <c r="L212" i="38"/>
  <c r="I8" i="44"/>
  <c r="G8" i="44"/>
  <c r="B7" i="47"/>
  <c r="D7" i="47"/>
  <c r="L7" i="47" s="1"/>
  <c r="G60" i="44"/>
  <c r="H54" i="44"/>
  <c r="I4" i="47" s="1"/>
  <c r="F23" i="44"/>
  <c r="H23" i="44" s="1"/>
  <c r="H15" i="44"/>
  <c r="E2" i="47" s="1"/>
  <c r="E10" i="47" s="1"/>
  <c r="B10" i="45"/>
  <c r="B6" i="47"/>
  <c r="I7" i="44"/>
  <c r="G7" i="44"/>
  <c r="F19" i="45"/>
  <c r="N19" i="45"/>
  <c r="O19" i="45" s="1"/>
  <c r="K7" i="47" s="1"/>
  <c r="F15" i="45"/>
  <c r="N15" i="45"/>
  <c r="O15" i="45" s="1"/>
  <c r="K3" i="47" s="1"/>
  <c r="N21" i="45"/>
  <c r="O21" i="45" s="1"/>
  <c r="K9" i="47" s="1"/>
  <c r="F21" i="45"/>
  <c r="D2" i="47"/>
  <c r="B11" i="44"/>
  <c r="G8" i="47"/>
  <c r="E33" i="44"/>
  <c r="B3" i="47"/>
  <c r="I4" i="44"/>
  <c r="G4" i="44"/>
  <c r="H55" i="44"/>
  <c r="I5" i="47" s="1"/>
  <c r="I9" i="44"/>
  <c r="G9" i="44"/>
  <c r="B8" i="47"/>
  <c r="C5" i="45"/>
  <c r="D5" i="45" s="1"/>
  <c r="F6" i="44"/>
  <c r="L212" i="39"/>
  <c r="L214" i="39"/>
  <c r="K212" i="39"/>
  <c r="K214" i="39"/>
  <c r="C11" i="44"/>
  <c r="E34" i="44"/>
  <c r="G9" i="47"/>
  <c r="F27" i="44"/>
  <c r="F2" i="47" s="1"/>
  <c r="F10" i="47" s="1"/>
  <c r="B36" i="44"/>
  <c r="F36" i="44" s="1"/>
  <c r="N20" i="45"/>
  <c r="O20" i="45" s="1"/>
  <c r="K8" i="47" s="1"/>
  <c r="F20" i="45"/>
  <c r="L27" i="45"/>
  <c r="D36" i="44"/>
  <c r="E27" i="44"/>
  <c r="G2" i="47"/>
  <c r="G10" i="47" s="1"/>
  <c r="C2" i="45"/>
  <c r="C10" i="45" s="1"/>
  <c r="F10" i="44"/>
  <c r="D9" i="47" s="1"/>
  <c r="L9" i="47" s="1"/>
  <c r="F3" i="44"/>
  <c r="H52" i="44" s="1"/>
  <c r="I2" i="47" s="1"/>
  <c r="I10" i="47" s="1"/>
  <c r="L212" i="36"/>
  <c r="L214" i="36"/>
  <c r="K212" i="36"/>
  <c r="K214" i="36"/>
  <c r="E11" i="44"/>
  <c r="D4" i="45"/>
  <c r="F18" i="45"/>
  <c r="N18" i="45"/>
  <c r="O18" i="45" s="1"/>
  <c r="K6" i="47" s="1"/>
  <c r="G5" i="47"/>
  <c r="E30" i="44"/>
  <c r="E48" i="44"/>
  <c r="F48" i="44" s="1"/>
  <c r="F40" i="44"/>
  <c r="H2" i="47" s="1"/>
  <c r="H10" i="47" s="1"/>
  <c r="G18" i="45" l="1"/>
  <c r="J6" i="47" s="1"/>
  <c r="E30" i="45"/>
  <c r="D30" i="45"/>
  <c r="L30" i="45"/>
  <c r="K30" i="45"/>
  <c r="B30" i="45"/>
  <c r="M30" i="45"/>
  <c r="C30" i="45"/>
  <c r="I6" i="44"/>
  <c r="G6" i="44"/>
  <c r="B5" i="47"/>
  <c r="D2" i="45"/>
  <c r="L31" i="45"/>
  <c r="G19" i="45"/>
  <c r="J7" i="47" s="1"/>
  <c r="K31" i="45"/>
  <c r="C31" i="45"/>
  <c r="M31" i="45"/>
  <c r="B31" i="45"/>
  <c r="E31" i="45"/>
  <c r="D31" i="45"/>
  <c r="F17" i="45"/>
  <c r="N17" i="45"/>
  <c r="O17" i="45" s="1"/>
  <c r="K5" i="47" s="1"/>
  <c r="L2" i="47"/>
  <c r="L10" i="47" s="1"/>
  <c r="D10" i="47"/>
  <c r="M33" i="45"/>
  <c r="B33" i="45"/>
  <c r="G21" i="45"/>
  <c r="J9" i="47" s="1"/>
  <c r="D33" i="45"/>
  <c r="K33" i="45"/>
  <c r="L33" i="45"/>
  <c r="C33" i="45"/>
  <c r="E33" i="45"/>
  <c r="F16" i="45"/>
  <c r="N16" i="45"/>
  <c r="O16" i="45" s="1"/>
  <c r="K4" i="47" s="1"/>
  <c r="G5" i="44"/>
  <c r="B4" i="47"/>
  <c r="I5" i="44"/>
  <c r="G20" i="45"/>
  <c r="J8" i="47" s="1"/>
  <c r="L32" i="45"/>
  <c r="K32" i="45"/>
  <c r="M32" i="45"/>
  <c r="D32" i="45"/>
  <c r="C32" i="45"/>
  <c r="E32" i="45"/>
  <c r="B32" i="45"/>
  <c r="E36" i="44"/>
  <c r="D5" i="47"/>
  <c r="L5" i="47" s="1"/>
  <c r="I3" i="44"/>
  <c r="G3" i="44"/>
  <c r="B2" i="47"/>
  <c r="F11" i="44"/>
  <c r="I11" i="44" s="1"/>
  <c r="G15" i="45"/>
  <c r="J3" i="47" s="1"/>
  <c r="K27" i="45"/>
  <c r="D27" i="45"/>
  <c r="C27" i="45"/>
  <c r="B27" i="45"/>
  <c r="E27" i="45"/>
  <c r="M27" i="45"/>
  <c r="H60" i="44"/>
  <c r="I10" i="44"/>
  <c r="G10" i="44"/>
  <c r="B9" i="47"/>
  <c r="H59" i="44"/>
  <c r="I9" i="47" s="1"/>
  <c r="G17" i="45" l="1"/>
  <c r="J5" i="47" s="1"/>
  <c r="B29" i="45"/>
  <c r="C29" i="45"/>
  <c r="D29" i="45"/>
  <c r="K29" i="45"/>
  <c r="L29" i="45"/>
  <c r="E29" i="45"/>
  <c r="M29" i="45"/>
  <c r="D10" i="45"/>
  <c r="F14" i="45"/>
  <c r="N14" i="45"/>
  <c r="G16" i="45"/>
  <c r="J4" i="47" s="1"/>
  <c r="D28" i="45"/>
  <c r="M28" i="45"/>
  <c r="C28" i="45"/>
  <c r="L28" i="45"/>
  <c r="B28" i="45"/>
  <c r="E28" i="45"/>
  <c r="K28" i="45"/>
  <c r="B10" i="47"/>
  <c r="G11" i="44"/>
  <c r="G14" i="45" l="1"/>
  <c r="F22" i="45"/>
  <c r="E26" i="45"/>
  <c r="L26" i="45"/>
  <c r="B26" i="45"/>
  <c r="C26" i="45"/>
  <c r="D26" i="45"/>
  <c r="M26" i="45"/>
  <c r="K26" i="45"/>
  <c r="N22" i="45"/>
  <c r="O14" i="45"/>
  <c r="J2" i="47" l="1"/>
  <c r="J10" i="47" s="1"/>
  <c r="G22" i="45"/>
  <c r="O22" i="45"/>
  <c r="K2" i="47"/>
  <c r="K10" i="47" s="1"/>
  <c r="D95" i="29" l="1"/>
  <c r="D96" i="29" s="1"/>
  <c r="D97" i="29" s="1"/>
  <c r="D98" i="29" s="1"/>
  <c r="D99" i="29" s="1"/>
  <c r="D100" i="29" s="1"/>
  <c r="D101" i="29" s="1"/>
  <c r="D102" i="29" s="1"/>
  <c r="D103" i="29" s="1"/>
  <c r="D104" i="29" s="1"/>
  <c r="D105" i="29" s="1"/>
  <c r="D106" i="29" s="1"/>
  <c r="D107" i="29" s="1"/>
  <c r="D108" i="29" s="1"/>
  <c r="D109" i="29" s="1"/>
  <c r="D110" i="29" s="1"/>
  <c r="D111" i="29" s="1"/>
  <c r="D112" i="29" s="1"/>
  <c r="D113" i="29" s="1"/>
  <c r="D114" i="29" s="1"/>
  <c r="D115" i="29" s="1"/>
  <c r="D116" i="29" s="1"/>
  <c r="D117" i="29" s="1"/>
  <c r="D118" i="29" s="1"/>
  <c r="D119" i="29" s="1"/>
  <c r="D120" i="29" s="1"/>
  <c r="D121" i="29" s="1"/>
  <c r="D122" i="29" s="1"/>
  <c r="D123" i="29" s="1"/>
  <c r="D124" i="29" s="1"/>
  <c r="D125" i="29" s="1"/>
  <c r="D126" i="29" s="1"/>
  <c r="D127" i="29" s="1"/>
  <c r="D128" i="29" s="1"/>
  <c r="D129" i="29" s="1"/>
  <c r="D130" i="29" s="1"/>
  <c r="D131" i="29" s="1"/>
  <c r="D132" i="29" s="1"/>
  <c r="D133" i="29" s="1"/>
  <c r="D134" i="29" s="1"/>
  <c r="D135" i="29" s="1"/>
  <c r="D7" i="29"/>
  <c r="D8" i="29" s="1"/>
  <c r="D9" i="29" s="1"/>
  <c r="D10" i="29" s="1"/>
  <c r="D11" i="29" s="1"/>
  <c r="D12" i="29" s="1"/>
  <c r="D13" i="29" s="1"/>
  <c r="D14" i="29" s="1"/>
  <c r="D15" i="29" s="1"/>
  <c r="D16" i="29" s="1"/>
  <c r="D17" i="29" s="1"/>
  <c r="D18" i="29" s="1"/>
  <c r="D19" i="29" s="1"/>
  <c r="D20" i="29" s="1"/>
  <c r="D21" i="29" s="1"/>
  <c r="D22" i="29" s="1"/>
  <c r="D23" i="29" s="1"/>
  <c r="D24" i="29" s="1"/>
  <c r="D25" i="29" s="1"/>
  <c r="D26" i="29" s="1"/>
  <c r="D27" i="29" s="1"/>
  <c r="D28" i="29" s="1"/>
  <c r="D29" i="29" s="1"/>
  <c r="D30" i="29" s="1"/>
  <c r="D31" i="29" s="1"/>
  <c r="D32" i="29" s="1"/>
  <c r="D33" i="29" s="1"/>
  <c r="D34" i="29" s="1"/>
  <c r="D35" i="29" s="1"/>
  <c r="D36" i="29" s="1"/>
  <c r="D37" i="29" s="1"/>
  <c r="D38" i="29" s="1"/>
  <c r="D39" i="29" s="1"/>
  <c r="D40" i="29" s="1"/>
  <c r="D41" i="29" s="1"/>
  <c r="D42" i="29" s="1"/>
  <c r="D43" i="29" s="1"/>
  <c r="D44" i="29" s="1"/>
  <c r="D45" i="29" s="1"/>
  <c r="D46" i="29" s="1"/>
  <c r="D47" i="29" s="1"/>
  <c r="D48" i="29" s="1"/>
  <c r="D49" i="29" s="1"/>
  <c r="D50" i="29" s="1"/>
  <c r="D51" i="29" s="1"/>
  <c r="D52" i="29" s="1"/>
  <c r="D53" i="29" s="1"/>
  <c r="D54" i="29" s="1"/>
  <c r="D55" i="29" s="1"/>
  <c r="D56" i="29" s="1"/>
  <c r="D57" i="29" s="1"/>
  <c r="D58" i="29" s="1"/>
  <c r="D59" i="29" s="1"/>
  <c r="D60" i="29" s="1"/>
  <c r="D61" i="29" s="1"/>
  <c r="D62" i="29" s="1"/>
  <c r="D63" i="29" s="1"/>
  <c r="D64" i="29" s="1"/>
  <c r="D65" i="29" s="1"/>
  <c r="D66" i="29" s="1"/>
  <c r="D67" i="29" s="1"/>
  <c r="D68" i="29" s="1"/>
  <c r="D69" i="29" s="1"/>
  <c r="D70" i="29" s="1"/>
  <c r="D71" i="29" s="1"/>
  <c r="D72" i="29" s="1"/>
  <c r="D73" i="29" s="1"/>
  <c r="D74" i="29" s="1"/>
  <c r="D75" i="29" s="1"/>
  <c r="D76" i="29" s="1"/>
  <c r="D77" i="29" s="1"/>
  <c r="D78" i="29" s="1"/>
  <c r="D79" i="29" s="1"/>
  <c r="D80" i="29" s="1"/>
  <c r="D81" i="29" s="1"/>
  <c r="D82" i="29" s="1"/>
  <c r="D83" i="29" s="1"/>
  <c r="D84" i="29" s="1"/>
  <c r="D85" i="29" s="1"/>
  <c r="D86" i="29" s="1"/>
  <c r="D87" i="29" s="1"/>
  <c r="D88" i="29" s="1"/>
  <c r="D89" i="29" s="1"/>
  <c r="D90" i="29" s="1"/>
  <c r="D91" i="29" s="1"/>
  <c r="D92" i="29" s="1"/>
  <c r="D93" i="29" s="1"/>
  <c r="D94" i="29" s="1"/>
  <c r="D6" i="29"/>
  <c r="G34" i="35" l="1"/>
  <c r="G33" i="35"/>
  <c r="G32" i="35"/>
  <c r="G36" i="35" s="1"/>
  <c r="G37" i="35" s="1"/>
  <c r="G22" i="35"/>
  <c r="G19" i="35"/>
  <c r="C23" i="28" l="1"/>
  <c r="B23" i="28"/>
  <c r="D23" i="28" s="1"/>
  <c r="D22" i="28"/>
  <c r="D21" i="28"/>
  <c r="D20" i="28"/>
  <c r="D19" i="28"/>
  <c r="D18" i="28"/>
  <c r="D17" i="28"/>
  <c r="D16" i="28"/>
  <c r="D15" i="28"/>
  <c r="D14" i="28"/>
  <c r="D13" i="28"/>
  <c r="D12" i="28"/>
  <c r="D11" i="28"/>
  <c r="D10" i="28"/>
  <c r="D9" i="28"/>
  <c r="D8" i="28"/>
  <c r="D7" i="28"/>
  <c r="D6" i="28"/>
  <c r="D5" i="28"/>
  <c r="D4" i="28"/>
  <c r="D3" i="28"/>
  <c r="D2" i="28"/>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G18" i="21" l="1"/>
  <c r="G36" i="21" s="1"/>
  <c r="K16" i="21"/>
  <c r="K15" i="21"/>
  <c r="K14" i="21"/>
  <c r="K13" i="21"/>
  <c r="K12" i="21"/>
  <c r="K11" i="21"/>
  <c r="K10" i="21"/>
  <c r="K9" i="21"/>
  <c r="K8" i="21"/>
  <c r="K7" i="21"/>
  <c r="K6" i="21"/>
  <c r="K5" i="21"/>
  <c r="K4" i="21"/>
  <c r="K3" i="21"/>
  <c r="K2" i="21"/>
  <c r="K1" i="21"/>
</calcChain>
</file>

<file path=xl/sharedStrings.xml><?xml version="1.0" encoding="utf-8"?>
<sst xmlns="http://schemas.openxmlformats.org/spreadsheetml/2006/main" count="2058" uniqueCount="624">
  <si>
    <t>TOTAL</t>
  </si>
  <si>
    <t>ALABAMA WEST FLORIDA CONFERENCE UMW</t>
  </si>
  <si>
    <t>CONFERENCE COMMITTEE REPORT</t>
  </si>
  <si>
    <t>COMMITTEE:</t>
  </si>
  <si>
    <t>CHAIR OF COMMITTEE:</t>
  </si>
  <si>
    <t>DATE:</t>
  </si>
  <si>
    <t>Committee Members Present:</t>
  </si>
  <si>
    <t>Submitted by:</t>
  </si>
  <si>
    <t>EVENT CHECK LIST</t>
  </si>
  <si>
    <t>EVENT</t>
  </si>
  <si>
    <t>Date of Event</t>
  </si>
  <si>
    <t>Committee Chair</t>
  </si>
  <si>
    <t>Location of Event</t>
  </si>
  <si>
    <t>Secured Location</t>
  </si>
  <si>
    <t>Cost of Location</t>
  </si>
  <si>
    <t>Theme of Event</t>
  </si>
  <si>
    <t>Tables Needed</t>
  </si>
  <si>
    <t>Responsibility:</t>
  </si>
  <si>
    <t>Program Agenda</t>
  </si>
  <si>
    <t>Program Printed</t>
  </si>
  <si>
    <t>Deadline for content</t>
  </si>
  <si>
    <t>Estimate Cost of Programs Printed</t>
  </si>
  <si>
    <t>Send Content to</t>
  </si>
  <si>
    <t>Special Presentations</t>
  </si>
  <si>
    <t>Registration</t>
  </si>
  <si>
    <t>Registration Form</t>
  </si>
  <si>
    <t>Registration Check-in</t>
  </si>
  <si>
    <t>Nametags</t>
  </si>
  <si>
    <t>Registration People</t>
  </si>
  <si>
    <t>Set up</t>
  </si>
  <si>
    <t>Display Tables</t>
  </si>
  <si>
    <t>Resource Table</t>
  </si>
  <si>
    <t xml:space="preserve">Communion </t>
  </si>
  <si>
    <t>Stage Decorations</t>
  </si>
  <si>
    <t>Cafeteria Decorations</t>
  </si>
  <si>
    <t>Table Graces</t>
  </si>
  <si>
    <t>Hospitality Gifts</t>
  </si>
  <si>
    <t>Speaker(s)</t>
  </si>
  <si>
    <t>Contact/Pickup Speakers</t>
  </si>
  <si>
    <t>Entertainment/Music</t>
  </si>
  <si>
    <t>Skits</t>
  </si>
  <si>
    <t>Flags &amp; Banners</t>
  </si>
  <si>
    <t>Refreshments</t>
  </si>
  <si>
    <t>Meals / Where</t>
  </si>
  <si>
    <t>Clean Up</t>
  </si>
  <si>
    <t>Submitted by</t>
  </si>
  <si>
    <t>Date</t>
  </si>
  <si>
    <t>Name</t>
  </si>
  <si>
    <t>DOB</t>
  </si>
  <si>
    <t>Home Phone</t>
  </si>
  <si>
    <t>Work #</t>
  </si>
  <si>
    <t>Cell #</t>
  </si>
  <si>
    <t>Physician's Name</t>
  </si>
  <si>
    <t>Phone #</t>
  </si>
  <si>
    <t>Health Insurance Company</t>
  </si>
  <si>
    <t>Policy #</t>
  </si>
  <si>
    <t>Group #</t>
  </si>
  <si>
    <t>Allergies to medications:</t>
  </si>
  <si>
    <t>Other Allergies (food, animals)</t>
  </si>
  <si>
    <t>In the event emergency medical aid/treatment is required due to illness or injury during my stay at a UMW event, I authorize ALWF UMW to:</t>
  </si>
  <si>
    <t>Relation</t>
  </si>
  <si>
    <t>Alt. Phone #</t>
  </si>
  <si>
    <t>PLEASE CHECK ONE OF THE BELOW PLANS</t>
  </si>
  <si>
    <t>Your Consent Signature</t>
  </si>
  <si>
    <t>Witness Signature</t>
  </si>
  <si>
    <t>Authorization for Emergency Medical Treatment Form</t>
  </si>
  <si>
    <t>Consent Plan</t>
  </si>
  <si>
    <t>1. Secure and retain medical treatment and transportation if needed.</t>
  </si>
  <si>
    <t>2. Release my health information to the authorized individual or agency involved in the medical emergency treatment.</t>
  </si>
  <si>
    <t>Non-Consent Plan</t>
  </si>
  <si>
    <t>I DO NOT give my consent for emergency medical treatment/aid in the cases of illness or injury. In the event emergency treatment/aid is required, I wish the following procedures to take place:</t>
  </si>
  <si>
    <t>UNITED METHODIST WOMEN HEALTH FORM</t>
  </si>
  <si>
    <t>For the Calendar Year</t>
  </si>
  <si>
    <t>Conditions that treating personnel might need to be aware of:</t>
  </si>
  <si>
    <t>3. I hold harmless the AL-WFL Conference United Methodist Women, the ALWF Conference, The United Methodist Church and/or the owners of the facility for which the event is taking place for any act or failure to act during a medical emergency.</t>
  </si>
  <si>
    <t>I hold harmless the AL-WFL Conference United Methodist Women, the ALWF Conference, The United Methodist Church and/or the owners of the facility for which the event is taking place for any act or failure to act during a medical emergency.</t>
  </si>
  <si>
    <t>ALABAMA WEST FLORIDA CONFERENCE</t>
  </si>
  <si>
    <t>EXPENSE VOUCHER</t>
  </si>
  <si>
    <t>ALABAMA-WEST FLORIDA CONFERENCE UNITED METHODIST WOMAN</t>
  </si>
  <si>
    <t>Type of Meeting/Expense Budget Line Item:</t>
  </si>
  <si>
    <t>Date:</t>
  </si>
  <si>
    <t>Location:</t>
  </si>
  <si>
    <t>Request by</t>
  </si>
  <si>
    <t>Name on Check:</t>
  </si>
  <si>
    <t>Address:</t>
  </si>
  <si>
    <t>Email:</t>
  </si>
  <si>
    <t>Single qualified officer</t>
  </si>
  <si>
    <t>(more than one qualifying)</t>
  </si>
  <si>
    <t>Qualifying rider</t>
  </si>
  <si>
    <t>(Name of Officer &amp; state District / Conference Office held)</t>
  </si>
  <si>
    <t>Amount</t>
  </si>
  <si>
    <t>APPROVED:</t>
  </si>
  <si>
    <t>Date Paid</t>
  </si>
  <si>
    <t>Check #</t>
  </si>
  <si>
    <t>26-8</t>
  </si>
  <si>
    <t xml:space="preserve">DISTRICT:           </t>
  </si>
  <si>
    <r>
      <t xml:space="preserve">District </t>
    </r>
    <r>
      <rPr>
        <b/>
        <sz val="9"/>
        <rFont val="Arial"/>
        <family val="2"/>
      </rPr>
      <t>Office</t>
    </r>
    <r>
      <rPr>
        <sz val="9"/>
        <rFont val="Arial"/>
        <family val="2"/>
      </rPr>
      <t xml:space="preserve"> Requesting:</t>
    </r>
  </si>
  <si>
    <t>NAME on Check:</t>
  </si>
  <si>
    <t>*</t>
  </si>
  <si>
    <t>Miles</t>
  </si>
  <si>
    <t xml:space="preserve">TO - FROM  </t>
  </si>
  <si>
    <t>Rate *</t>
  </si>
  <si>
    <t>Conference Approved Policies
II FINANCIAL POLICIES
C. Travel 
1. Mileage rate for 2020 will be $.25 for qualified driver and $.30 for additional</t>
  </si>
  <si>
    <t xml:space="preserve">$55 for room and meals (travel is separate) per 24-hour period. </t>
  </si>
  <si>
    <r>
      <rPr>
        <b/>
        <sz val="10"/>
        <rFont val="Arial"/>
        <family val="2"/>
      </rPr>
      <t>EXPENSES:</t>
    </r>
    <r>
      <rPr>
        <sz val="10"/>
        <rFont val="Arial"/>
        <family val="2"/>
      </rPr>
      <t xml:space="preserve">  (Please itemize and attach receipts)</t>
    </r>
  </si>
  <si>
    <t>Miscellaneous Expense:</t>
  </si>
  <si>
    <t>Honorariums for speakers, leaders, pianists, song leaders &amp; other special groups for Conference Events</t>
  </si>
  <si>
    <t>SPEAKERS: $100 per 24-Hour plus travel, lodging &amp; food
FOCUS GROUP LEADERS: $30 per 24-Hour plus travel, lodging &amp; food (includes any material used)
PIANISTS: $50 per 24-Hour plus travel, lodging &amp; food
SONG LEADERS: $50 per 24-Hour plus travel, lodging &amp; food
MUSCAL GROUPS:  $50 per 24-Hour plus travel, lodging &amp; food</t>
  </si>
  <si>
    <t>TOTAL:</t>
  </si>
  <si>
    <t>DISTRICT President</t>
  </si>
  <si>
    <t>must be signed by at least one / can be email attachment</t>
  </si>
  <si>
    <t>DISTRICT Secretary</t>
  </si>
  <si>
    <r>
      <t xml:space="preserve">DISTRICT Treasurer </t>
    </r>
    <r>
      <rPr>
        <sz val="8"/>
        <rFont val="Arial"/>
        <family val="2"/>
      </rPr>
      <t>(SIGNATURE)</t>
    </r>
  </si>
  <si>
    <t>Mileage Rate is set annually by the AWFC UMW Finance Committee. The rate above is for 2020.</t>
  </si>
  <si>
    <t>Reimbursement for Lodging and Meals for Conference business is set annually by the AWFC-UMW Finance Committee. The Rate set for 2020 is $55 per day (no more) but receipts need to be attached even if more or less than $55.</t>
  </si>
  <si>
    <t>Revised 10/18/19</t>
  </si>
  <si>
    <t>UNITED METHODIST WOMEN - ALA WEST FLORIDA CONFERENCE</t>
  </si>
  <si>
    <t xml:space="preserve">
DISTRICT MISSION TEAM: Return by November 30th to all Conference and District Mission Team and District Superintendent</t>
  </si>
  <si>
    <t>YEAR</t>
  </si>
  <si>
    <t xml:space="preserve"> DISTRICT (specify which)</t>
  </si>
  <si>
    <t>PRESIDENT</t>
  </si>
  <si>
    <t>TREASURER</t>
  </si>
  <si>
    <t>SECRETARY</t>
  </si>
  <si>
    <t>Address</t>
  </si>
  <si>
    <t>City, St Zip</t>
  </si>
  <si>
    <t>Phone</t>
  </si>
  <si>
    <t>E-mail</t>
  </si>
  <si>
    <t>VICE PRESIDENT</t>
  </si>
  <si>
    <t>COMMUNICATIONS</t>
  </si>
  <si>
    <t>PROGRAM RESOURCES</t>
  </si>
  <si>
    <t>MEMBERSHIP N&amp;O</t>
  </si>
  <si>
    <t>SOCIAL ACTION</t>
  </si>
  <si>
    <t>SPIRITUAL GROWTH</t>
  </si>
  <si>
    <t>EDUCATION &amp; INTERP</t>
  </si>
  <si>
    <t>NOMINATIONS</t>
  </si>
  <si>
    <t>OTHER</t>
  </si>
  <si>
    <t xml:space="preserve">Officers are elected and inducteed into office at the Fall Spiritual Enrichment event. </t>
  </si>
  <si>
    <t>DATE OF REPORT</t>
  </si>
  <si>
    <t>NOTE: to take office January 1</t>
  </si>
  <si>
    <t>UNITED METHODIST WOMEN</t>
  </si>
  <si>
    <t>DISTRICT</t>
  </si>
  <si>
    <t>Year Submitted</t>
  </si>
  <si>
    <t xml:space="preserve">The District Nominations Committee has met and below is the official recommendations for district officers to be presented this year at our Fall voting and if elected, will take office January 1st of next year. </t>
  </si>
  <si>
    <t>Office</t>
  </si>
  <si>
    <t>Nominee</t>
  </si>
  <si>
    <t>Local Unit</t>
  </si>
  <si>
    <t>Email</t>
  </si>
  <si>
    <t>Term begins</t>
  </si>
  <si>
    <t>Term Ends</t>
  </si>
  <si>
    <t>Odd/Even when elected</t>
  </si>
  <si>
    <t>New or Renewal</t>
  </si>
  <si>
    <t>President</t>
  </si>
  <si>
    <t>Even</t>
  </si>
  <si>
    <t>Vice President</t>
  </si>
  <si>
    <t>Odd</t>
  </si>
  <si>
    <t>Secretary</t>
  </si>
  <si>
    <t>Treasurer</t>
  </si>
  <si>
    <t>Education, Interpretation, and Spiritual Growth,</t>
  </si>
  <si>
    <t>Communications Coordinator,</t>
  </si>
  <si>
    <t>Membership Nurture, Outreach, and Social Action</t>
  </si>
  <si>
    <t>Nominations Chair</t>
  </si>
  <si>
    <t>Committee Members</t>
  </si>
  <si>
    <t>Date Submitted</t>
  </si>
  <si>
    <t>This Form is due to the District President by July 31st of each year. Once accepted by the Mission Team, the Chair of the Nominations Committee should send each nominee a letter of acceptance for the nominee to sign and return to the Chair of Nominations by August 31st so the information can be published in the edition of the district's newsletter closest to its Fall Day Apart. Nominees will be presented and voted on at a Fall Day Apart event and take office January 1st of the new year.</t>
  </si>
  <si>
    <t>Chair</t>
  </si>
  <si>
    <t>Ex-Officio</t>
  </si>
  <si>
    <t xml:space="preserve">DISTRICT </t>
  </si>
  <si>
    <t>Alabama West Florida Conference</t>
  </si>
  <si>
    <t>Dear ___________________</t>
  </si>
  <si>
    <t xml:space="preserve">The Report of the _____________ District United Methodist Women, Committee on Nominations, for the year beginning January _______ is complete. A copy of that report, which will be presented at the ________, 20__ District Fall Event is enclosed. Please double check to see that your information is correct and notify us of any errors. </t>
  </si>
  <si>
    <t xml:space="preserve">We are grateful for your willingness to serve as _________________ for a _______-Year Term beginning January 1, _____________. Please be assured that we will not elect you to that office and then abandon you. We will continue to hold you in our prayers, support you at the meetings and will be ready to help you in any manner. </t>
  </si>
  <si>
    <t>An acceptance form is enclosed that we wish you to complete and mail back to me. This acceptance form is your way of acknowledging the duties and responsibilities that you will have if elected. If you have any questions concerning this, please feel free to call me or our district president. The form also contains information that will be published in our district newsletter prior to the Fall elections. Please return the form with a picture of yourself. The picture can be send in a digital form to my email if you wish.</t>
  </si>
  <si>
    <t xml:space="preserve">At the _________ District Fall Event, you will be introduced as the Nominee for the office of _____________________. We will ask you to stand or otherwise let your presence be known to help members identify you and the office of ____________________________. If elected by the body that day, you will be inducted during a ceremony that day. </t>
  </si>
  <si>
    <t xml:space="preserve">If you have questions, please feel free to call me. </t>
  </si>
  <si>
    <t>CHAIR, COMMITTEE ON NOMINATIONS</t>
  </si>
  <si>
    <t>Enclosures:</t>
  </si>
  <si>
    <t>Advance copy of the Report of the Committee on Nominations</t>
  </si>
  <si>
    <t>Nominations Acceptance Form</t>
  </si>
  <si>
    <t>Job Responsibilities</t>
  </si>
  <si>
    <r>
      <t xml:space="preserve">“…I now remind you to stir into flame the gift of God which is within you.” - </t>
    </r>
    <r>
      <rPr>
        <sz val="11"/>
        <color theme="1"/>
        <rFont val="Calibri"/>
        <family val="2"/>
      </rPr>
      <t>II Timothy 1:6 NEB</t>
    </r>
  </si>
  <si>
    <t xml:space="preserve">Job Responsibilities - </t>
  </si>
  <si>
    <t>District Office</t>
  </si>
  <si>
    <t>(Taken from the Alabama West Florida Conference UMW Workbook)</t>
  </si>
  <si>
    <t>SCRIPT FOR OFFICER VOTING</t>
  </si>
  <si>
    <t>Chair, Nominations:</t>
  </si>
  <si>
    <t>“The Committee on Nominations presents the following nominees for officers of the _______ District/Conference:  (She then reads office and persons named for each.) “This report is submitted by the Committee on Nominations: (read names)”.</t>
  </si>
  <si>
    <t>President:</t>
  </si>
  <si>
    <t xml:space="preserve">“The following have been nominated: </t>
  </si>
  <si>
    <t>President, (name).  Are there any nominations from the floor for office of President?  (wait)</t>
  </si>
  <si>
    <t>Vice President (name).  Are there nominations from the floor for office of Vice President?”  (wait)</t>
  </si>
  <si>
    <t>Continue to list office and name of any to be elected – asking same question after each.</t>
  </si>
  <si>
    <t>“Hearing no nominations from the floor, I declare the nominations closed.”</t>
  </si>
  <si>
    <t xml:space="preserve">(At this point, someone may make a motion to accept the entire slate by General Consent; ask for second and vote.)  </t>
  </si>
  <si>
    <t>If approved, President says: “The motion to accept the slate is approved.  Those in favor, please raise your hand. (Count)  Those opposed, likewise.  The slate is approved.”</t>
  </si>
  <si>
    <t>By your vote the following have been elected:  President, Name; etc.”</t>
  </si>
  <si>
    <t>If there is no motion, the President says:</t>
  </si>
  <si>
    <t xml:space="preserve">“All in favor of electing (name) as President please raise your hand.  (count) Those opposed likewise.  (count)  </t>
  </si>
  <si>
    <t>Continue on through all to be elected.</t>
  </si>
  <si>
    <t>President:   “By your vote, you have elected these women to be your officers for (YEAR).  (name them).”</t>
  </si>
  <si>
    <t>enter Event - Date &amp; Place in the cell to the left</t>
  </si>
  <si>
    <t>EMAIL ADDRESS</t>
  </si>
  <si>
    <t>Local/District Office</t>
  </si>
  <si>
    <t>Membership</t>
  </si>
  <si>
    <t>ATTENDED TODAY</t>
  </si>
  <si>
    <t>%</t>
  </si>
  <si>
    <t>INSTRUCTIONS</t>
  </si>
  <si>
    <t>COL A = EACH UNIT'S NAME</t>
  </si>
  <si>
    <t>COL B = THEIR MEMBERSHIP AS REPORTED ON CPR END OF YEAR</t>
  </si>
  <si>
    <t>COL C = SUMMARY OF ALL ATTENDED FROM THAT UNIT FROM REGISTRATION LIST</t>
  </si>
  <si>
    <t>REPORT THE TOTAL NUMBER OF ATTENDANCE FOR DISTRICT TO THE CHAIR DISTRICT PRESIDENTS</t>
  </si>
  <si>
    <t>TOTALS</t>
  </si>
  <si>
    <t>NAME OF EVENT</t>
  </si>
  <si>
    <t>DATE &amp; PLACE</t>
  </si>
  <si>
    <t xml:space="preserve">TOTALS </t>
  </si>
  <si>
    <r>
      <rPr>
        <sz val="16"/>
        <color rgb="FF000000"/>
        <rFont val="Arial"/>
        <family val="2"/>
        <charset val="1"/>
      </rPr>
      <t xml:space="preserve">UMW CONSOLIDATED PRESIDENT REPORT for </t>
    </r>
    <r>
      <rPr>
        <b/>
        <sz val="16"/>
        <color rgb="FF000000"/>
        <rFont val="Arial"/>
        <family val="2"/>
        <charset val="1"/>
      </rPr>
      <t>DISTRICT</t>
    </r>
  </si>
  <si>
    <t>Reporting Year</t>
  </si>
  <si>
    <t>Notes - Instructions</t>
  </si>
  <si>
    <t>Due:  December 10 - No changes should be made after the 15th. You may do a recap to include some year end figures but only those figures sent in on the 10th will be included in Annual Day numbers.</t>
  </si>
  <si>
    <t>Send to All AWF Conference Officers, District Presidents and your District Mission Team and your District Superintendent</t>
  </si>
  <si>
    <t>NAME OF DISTRICT</t>
  </si>
  <si>
    <t>EMAIL</t>
  </si>
  <si>
    <t>Local Unit Name</t>
  </si>
  <si>
    <r>
      <rPr>
        <b/>
        <sz val="11"/>
        <color rgb="FF000000"/>
        <rFont val="Arial"/>
        <family val="2"/>
        <charset val="1"/>
      </rPr>
      <t xml:space="preserve">Local or District </t>
    </r>
    <r>
      <rPr>
        <b/>
        <sz val="9"/>
        <color rgb="FF000000"/>
        <rFont val="Arial"/>
        <family val="2"/>
        <charset val="1"/>
      </rPr>
      <t>(state which)</t>
    </r>
  </si>
  <si>
    <t>if more unit lines are needed, unhide Rows 34-36</t>
  </si>
  <si>
    <t>District</t>
  </si>
  <si>
    <t>TOTAL Mission Studies</t>
  </si>
  <si>
    <t>MEMBERSHIP  
Jan 1 to Nov 30</t>
  </si>
  <si>
    <t>Members Jan 1</t>
  </si>
  <si>
    <t>New</t>
  </si>
  <si>
    <r>
      <rPr>
        <b/>
        <sz val="10"/>
        <color rgb="FF000000"/>
        <rFont val="Arial"/>
        <family val="2"/>
        <charset val="1"/>
      </rPr>
      <t xml:space="preserve">Deceased </t>
    </r>
    <r>
      <rPr>
        <b/>
        <sz val="8"/>
        <color rgb="FF000000"/>
        <rFont val="Arial"/>
        <family val="2"/>
        <charset val="1"/>
      </rPr>
      <t>(negative)</t>
    </r>
  </si>
  <si>
    <r>
      <rPr>
        <b/>
        <sz val="10"/>
        <color rgb="FF000000"/>
        <rFont val="Arial"/>
        <family val="2"/>
        <charset val="1"/>
      </rPr>
      <t>Lost Other Reasons</t>
    </r>
    <r>
      <rPr>
        <b/>
        <sz val="8"/>
        <color rgb="FF000000"/>
        <rFont val="Arial"/>
        <family val="2"/>
        <charset val="1"/>
      </rPr>
      <t xml:space="preserve"> (negative)</t>
    </r>
  </si>
  <si>
    <t>Current Nov 30</t>
  </si>
  <si>
    <t>TOTAL MEMBERS</t>
  </si>
  <si>
    <r>
      <rPr>
        <b/>
        <sz val="12"/>
        <color rgb="FF000000"/>
        <rFont val="Arial"/>
        <family val="2"/>
        <charset val="1"/>
      </rPr>
      <t>MISSION TODAY UNIT</t>
    </r>
    <r>
      <rPr>
        <sz val="10"/>
        <color theme="1"/>
        <rFont val="Arial"/>
        <family val="2"/>
      </rPr>
      <t xml:space="preserve"> </t>
    </r>
  </si>
  <si>
    <t>Bronze</t>
  </si>
  <si>
    <t>Silver</t>
  </si>
  <si>
    <t>Gold</t>
  </si>
  <si>
    <t>Participating</t>
  </si>
  <si>
    <t>Put in 1 or blank, not X or not Yes</t>
  </si>
  <si>
    <r>
      <rPr>
        <b/>
        <sz val="12"/>
        <color rgb="FF000000"/>
        <rFont val="Arial"/>
        <family val="2"/>
        <charset val="1"/>
      </rPr>
      <t>FIVE STAR ACHIEVEMENTS IN GIVING</t>
    </r>
    <r>
      <rPr>
        <b/>
        <sz val="11"/>
        <color rgb="FF000000"/>
        <rFont val="Arial"/>
        <family val="2"/>
        <charset val="1"/>
      </rPr>
      <t xml:space="preserve"> - includes all paid for 5-Star not just pledges. This amount should be confirmed with your district treasurer.</t>
    </r>
  </si>
  <si>
    <t>LOCAL UNIT</t>
  </si>
  <si>
    <t>5-STAR</t>
  </si>
  <si>
    <t>5-CHANNELS (Pledge, Card, SMR pin, Memory, World Thanks) $$</t>
  </si>
  <si>
    <t>Love Offering</t>
  </si>
  <si>
    <t>TOTAL SENT TO CONFERENCE</t>
  </si>
  <si>
    <t>Col D or E put in 1 if yes or leave blank.
Col G = total unrestricted pledge paid to district
Col H = all other 5-star money paid to district
Col I will automatically calculate
Please confirm these numbers with District Treasurer</t>
  </si>
  <si>
    <t>the District Total Pledge as reported at last Annual Day</t>
  </si>
  <si>
    <t>PLEDGE</t>
  </si>
  <si>
    <t>Difference in what district pledged and actually paid (will auto calculate)</t>
  </si>
  <si>
    <t>OVER/UNDER PLEDGE</t>
  </si>
  <si>
    <t>5a</t>
  </si>
  <si>
    <r>
      <t>Current Year</t>
    </r>
    <r>
      <rPr>
        <b/>
        <sz val="12"/>
        <color rgb="FFFF0000"/>
        <rFont val="Arial"/>
        <family val="2"/>
      </rPr>
      <t xml:space="preserve"> A&amp;MD Budget</t>
    </r>
    <r>
      <rPr>
        <b/>
        <sz val="12"/>
        <color theme="1"/>
        <rFont val="Arial"/>
        <family val="2"/>
      </rPr>
      <t xml:space="preserve"> Recap</t>
    </r>
  </si>
  <si>
    <t>Current Year A&amp;MD Budget Total Allowed</t>
  </si>
  <si>
    <t>Current Year A&amp;MD Budget Actually Spent</t>
  </si>
  <si>
    <t>5b</t>
  </si>
  <si>
    <r>
      <t xml:space="preserve">Current Year </t>
    </r>
    <r>
      <rPr>
        <b/>
        <sz val="12"/>
        <color rgb="FFFF0000"/>
        <rFont val="Arial"/>
        <family val="2"/>
      </rPr>
      <t>Checking Account</t>
    </r>
    <r>
      <rPr>
        <b/>
        <sz val="10"/>
        <rFont val="Arial"/>
        <family val="2"/>
      </rPr>
      <t xml:space="preserve"> (do not include any but A&amp;MD)</t>
    </r>
  </si>
  <si>
    <t>Beginning Balance January 1st</t>
  </si>
  <si>
    <t>Ending Balance as of this report including outstanding (unreconciled) deposits and checks</t>
  </si>
  <si>
    <t>Visitations</t>
  </si>
  <si>
    <t>Other District</t>
  </si>
  <si>
    <t>District Meetings</t>
  </si>
  <si>
    <r>
      <rPr>
        <b/>
        <sz val="9"/>
        <color rgb="FF000000"/>
        <rFont val="Arial"/>
        <family val="2"/>
        <charset val="1"/>
      </rPr>
      <t>Conference</t>
    </r>
    <r>
      <rPr>
        <b/>
        <sz val="11"/>
        <color rgb="FF000000"/>
        <rFont val="Arial"/>
        <family val="2"/>
        <charset val="1"/>
      </rPr>
      <t xml:space="preserve"> Meetings</t>
    </r>
  </si>
  <si>
    <t>Total Mileage</t>
  </si>
  <si>
    <t>CHARTER FOR RACIAL JUSTICE</t>
  </si>
  <si>
    <t>First Time</t>
  </si>
  <si>
    <t>Reinstated</t>
  </si>
  <si>
    <t>Returning</t>
  </si>
  <si>
    <t>READING PROGRAM</t>
  </si>
  <si>
    <t>PLAN</t>
  </si>
  <si>
    <t>ONE</t>
  </si>
  <si>
    <t>TWO</t>
  </si>
  <si>
    <t>THREE</t>
  </si>
  <si>
    <t>FOUR</t>
  </si>
  <si>
    <t>PART.</t>
  </si>
  <si>
    <t>enter the actual number per plan per unit</t>
  </si>
  <si>
    <t>SWAT TEAM Training</t>
  </si>
  <si>
    <t>District Day Apart</t>
  </si>
  <si>
    <t>District Annual Day</t>
  </si>
  <si>
    <r>
      <rPr>
        <b/>
        <sz val="10"/>
        <color rgb="FF000000"/>
        <rFont val="Arial"/>
        <family val="2"/>
        <charset val="1"/>
      </rPr>
      <t xml:space="preserve">District Mission Study </t>
    </r>
    <r>
      <rPr>
        <b/>
        <sz val="8"/>
        <color rgb="FF000000"/>
        <rFont val="Arial"/>
        <family val="2"/>
        <charset val="1"/>
      </rPr>
      <t>(From Above)</t>
    </r>
  </si>
  <si>
    <t>Conf. Spiritual Enrich</t>
  </si>
  <si>
    <t>Conf. Annual Day</t>
  </si>
  <si>
    <t>Mission U</t>
  </si>
  <si>
    <t>% District</t>
  </si>
  <si>
    <t>% Confer.</t>
  </si>
  <si>
    <t>Other</t>
  </si>
  <si>
    <t>TOTALS Attendance</t>
  </si>
  <si>
    <t>for READING PROGRAM Certificates</t>
  </si>
  <si>
    <t>READING</t>
  </si>
  <si>
    <t xml:space="preserve"> NAME of Individual</t>
  </si>
  <si>
    <t xml:space="preserve">Since this is the End of the Year Annual Report, please list any events, activities, programs that you believe should be shared to all districts, conference and all UMW. </t>
  </si>
  <si>
    <t>The number of meetings your District Mission Team held (including Conference Call).</t>
  </si>
  <si>
    <t>The total number of Conference or SE or National Events and meetings you as President attended, including Conference Calls.</t>
  </si>
  <si>
    <t>The total mileage you traveled representing both district, conference or national events (whether or not you were eligible or not for reimbursement.</t>
  </si>
  <si>
    <t>The number of newsletters that were published by your district this year.</t>
  </si>
  <si>
    <t>The number of other letters or emails (estimated) that you sent out this year.</t>
  </si>
  <si>
    <t xml:space="preserve">The number of volunteer hours you did for United Methodist Women including: </t>
  </si>
  <si>
    <t>a.</t>
  </si>
  <si>
    <t>Serving on Agencies representing UMW</t>
  </si>
  <si>
    <t>b.</t>
  </si>
  <si>
    <t>Calling or visiting local units</t>
  </si>
  <si>
    <t>c.</t>
  </si>
  <si>
    <t>Coordinating publications such as directories, workbooks, training, etc.</t>
  </si>
  <si>
    <t>d.</t>
  </si>
  <si>
    <t>Setting up or working at an event District or Conference</t>
  </si>
  <si>
    <t>e.</t>
  </si>
  <si>
    <t>Other: ______________________________________________________________</t>
  </si>
  <si>
    <t>TOTAL HOURS SPENT (estimated)</t>
  </si>
  <si>
    <t>What do you believe your District did this year that is note worthy?</t>
  </si>
  <si>
    <t>What do you believe that you did as District President with the Conference as a whole that is noteworthy?</t>
  </si>
  <si>
    <t>Page 50</t>
  </si>
  <si>
    <t>MISSION TODAY</t>
  </si>
  <si>
    <t>CHARTER RJ</t>
  </si>
  <si>
    <t>TO:</t>
  </si>
  <si>
    <t>RE:</t>
  </si>
  <si>
    <t>Authorizing Change of United Methodist Women's Officers on Bank Account</t>
  </si>
  <si>
    <t>DATE CHANGE EFFECTIVE</t>
  </si>
  <si>
    <t>The membership of the Alabama West Florida Conference United Methodist Women, for the District listed below elected new officers. With that being said, please remove the following officers from the signature cards for the accounts listed in our name (see list below). The old officers should still have access to signing checks and deposits until December 31,  and the new officers listed will resume their duties on January 1st or the Date Change Effective listed above. The mailing address of all the accounts should also be changed to the incoming treasurer’s address listed below, effective also January 1.</t>
  </si>
  <si>
    <t>Authorized for the District listed below which is a part of the Alabama West Florida Conference, Southeastern Jurisdiction and the National United Methodist Women.</t>
  </si>
  <si>
    <t>Outgoing Officers Names and Addresses:</t>
  </si>
  <si>
    <t>Incoming Officers Names and Addresses:</t>
  </si>
  <si>
    <t>Federal Tax # 63-1108101</t>
  </si>
  <si>
    <t>Names of Bank Account(s) held by the Alabama West Florida Conference United Methodist Women:</t>
  </si>
  <si>
    <t>Bank Account Name</t>
  </si>
  <si>
    <t>ACCT #</t>
  </si>
  <si>
    <t>Route #</t>
  </si>
  <si>
    <t>Thank you for your cooperation in getting this done for our organization.</t>
  </si>
  <si>
    <t>Respectfully,</t>
  </si>
  <si>
    <t xml:space="preserve">Outgoing President </t>
  </si>
  <si>
    <t>Alabama-West Florida Conference United Methodist Women</t>
  </si>
  <si>
    <t>Scholarship Event Application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</si>
  <si>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</si>
  <si>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</si>
  <si>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</si>
  <si>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</si>
  <si>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</si>
  <si>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</si>
  <si>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</si>
  <si>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</si>
  <si>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</si>
  <si>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</si>
  <si>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</si>
  <si>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</si>
  <si>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</si>
  <si>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</si>
  <si>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</si>
  <si>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</si>
  <si>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</si>
  <si>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</si>
  <si>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</si>
  <si>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</si>
  <si>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</si>
  <si>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 xml:space="preserve">Applications must be submitted to the Conference Secretary thirty (30) days prior to the event. Only applications received prior to the deadline will be considered. Only applications received prior to the deadline will be considered. 2019 SEND TO: Cathy Givan, 1398 E. Cotton Rd. Eclectic, AL. 36024 / email: cathy3163@hotmail.com
</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</si>
  <si>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</si>
  <si>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</si>
  <si>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</si>
  <si>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</si>
  <si>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</si>
  <si>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</si>
  <si>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</si>
  <si>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</si>
  <si>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</si>
  <si>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</si>
  <si>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</si>
  <si>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</si>
  <si>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</si>
  <si>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</si>
  <si>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</si>
  <si>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</si>
  <si>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</si>
  <si>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</si>
  <si>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</si>
  <si>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</si>
  <si>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</si>
  <si>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</si>
  <si>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</si>
  <si>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Date Rec'd by AWFC</t>
  </si>
  <si>
    <t>Page 2 of 2</t>
  </si>
  <si>
    <r>
      <rPr>
        <b/>
        <sz val="14"/>
        <rFont val="Arial"/>
        <family val="2"/>
      </rPr>
      <t xml:space="preserve">TALENT BANK INFORMATION </t>
    </r>
    <r>
      <rPr>
        <b/>
        <sz val="12"/>
        <rFont val="Arial"/>
        <family val="2"/>
      </rPr>
      <t xml:space="preserve">
ON  PROSPECTIVE LEADERSHIP </t>
    </r>
  </si>
  <si>
    <t xml:space="preserve">(To be completed by prospective leader - Send to District Nominations Chair) </t>
  </si>
  <si>
    <t xml:space="preserve">Type or Print (attach additional sheets as necessary) </t>
  </si>
  <si>
    <t xml:space="preserve">Date </t>
  </si>
  <si>
    <t xml:space="preserve"> </t>
  </si>
  <si>
    <t xml:space="preserve">Name </t>
  </si>
  <si>
    <t xml:space="preserve">Telephone:  </t>
  </si>
  <si>
    <t xml:space="preserve"> Home</t>
  </si>
  <si>
    <t>Work</t>
  </si>
  <si>
    <t>Local Church</t>
  </si>
  <si>
    <t xml:space="preserve">District </t>
  </si>
  <si>
    <r>
      <rPr>
        <b/>
        <sz val="11"/>
        <color rgb="FF000000"/>
        <rFont val="Arial"/>
        <family val="2"/>
      </rPr>
      <t>Age:</t>
    </r>
    <r>
      <rPr>
        <sz val="11"/>
        <color rgb="FF000000"/>
        <rFont val="Arial"/>
        <family val="2"/>
      </rPr>
      <t xml:space="preserve"> _____ 20’s    _____30’s   ______40’s     _____50’s     _____60’s     _____70’s     _____80’s+</t>
    </r>
  </si>
  <si>
    <t>Languages Spoken</t>
  </si>
  <si>
    <t>Racial/Ethnic Group</t>
  </si>
  <si>
    <t xml:space="preserve">Professional skills, job experience </t>
  </si>
  <si>
    <t>Office(s) held in United Methodist Women</t>
  </si>
  <si>
    <t>Office(s)</t>
  </si>
  <si>
    <t>Dates of Service</t>
  </si>
  <si>
    <t>Local</t>
  </si>
  <si>
    <t>Conference</t>
  </si>
  <si>
    <t xml:space="preserve">Jurisdiction </t>
  </si>
  <si>
    <t xml:space="preserve">Additional Experience on the local, district, conference or general church level (other than United Methodist Women) or in the community </t>
  </si>
  <si>
    <t xml:space="preserve">Special Talents or Skills: </t>
  </si>
  <si>
    <t>Areas of Special Interest or Concern:</t>
  </si>
  <si>
    <t>___</t>
  </si>
  <si>
    <t>secretarial</t>
  </si>
  <si>
    <t>recruiting members</t>
  </si>
  <si>
    <t>publicity</t>
  </si>
  <si>
    <t>communication</t>
  </si>
  <si>
    <t>social issues</t>
  </si>
  <si>
    <t>workshops</t>
  </si>
  <si>
    <t>computer</t>
  </si>
  <si>
    <t>creativity</t>
  </si>
  <si>
    <t>newsletters</t>
  </si>
  <si>
    <t>accounting/bookkeeping</t>
  </si>
  <si>
    <t>recording minutes</t>
  </si>
  <si>
    <t>retreats</t>
  </si>
  <si>
    <t>organization of details</t>
  </si>
  <si>
    <t>public policy</t>
  </si>
  <si>
    <t>music</t>
  </si>
  <si>
    <t>nominations</t>
  </si>
  <si>
    <t>public relations</t>
  </si>
  <si>
    <t>youth</t>
  </si>
  <si>
    <t>program planning</t>
  </si>
  <si>
    <t>community building</t>
  </si>
  <si>
    <t>children</t>
  </si>
  <si>
    <t>administration</t>
  </si>
  <si>
    <t>Inclusiveness/pluralism</t>
  </si>
  <si>
    <t>other (specify)</t>
  </si>
  <si>
    <t>Which office(s) on the Conference United Methodist Women’s Team would you most like to hold given the opportunity to serve?</t>
  </si>
  <si>
    <t>___ Membership Nurture &amp; Outreach</t>
  </si>
  <si>
    <t>___ Social Action</t>
  </si>
  <si>
    <t>___ Spiritual Growth</t>
  </si>
  <si>
    <t>___ Program Resources</t>
  </si>
  <si>
    <t>Chair of Nominations</t>
  </si>
  <si>
    <t>___ Communications</t>
  </si>
  <si>
    <t>Education &amp; Interpretation</t>
  </si>
  <si>
    <t xml:space="preserve">   </t>
  </si>
  <si>
    <t>Why are you interested in this position and what qualifications do you feel you have for your office(s) of choice?</t>
  </si>
  <si>
    <t>Would you be able to use your gifts and talents to uphold and strengthen United Methodist Women through the PURPOSE of the organization? _______________________</t>
  </si>
  <si>
    <t>Is it possible for you to be away from your home or employment for:</t>
  </si>
  <si>
    <t xml:space="preserve">Full day   _________________________ </t>
  </si>
  <si>
    <t>Weekend</t>
  </si>
  <si>
    <t>Extended Time   _____________</t>
  </si>
  <si>
    <t xml:space="preserve">                              Yes or No </t>
  </si>
  <si>
    <t xml:space="preserve">                                              Yes or No </t>
  </si>
  <si>
    <t>________ I am sorry but I am unable to accept an office this year. Please keep my name on file and contact me in _________________________.</t>
  </si>
  <si>
    <t>You may send your completed Talent Bank Form as an attachment emailed to  awfumw@aol.com.</t>
  </si>
  <si>
    <t>OR send to the Nominations  Chair of your District or Conference</t>
  </si>
  <si>
    <t>Action Taken by Executive Cmt:</t>
  </si>
  <si>
    <t>Passed by Conf Ex</t>
  </si>
  <si>
    <t>Copies:</t>
  </si>
  <si>
    <t>Committee Chair, President, Secretary</t>
  </si>
  <si>
    <t>1. Dues &amp; Memberships</t>
  </si>
  <si>
    <t>ALABAMA WEST FLORIDA Conference UMW</t>
  </si>
  <si>
    <t>2.A. Assembly Offering</t>
  </si>
  <si>
    <t>2.B. Assembly/Juris Travel</t>
  </si>
  <si>
    <t>Conference only: rest already in District AD&amp;M: Move to Savings</t>
  </si>
  <si>
    <t>2.C. Executive Committee Meetings</t>
  </si>
  <si>
    <t>1750 per 2 + Conf Calls TRB</t>
  </si>
  <si>
    <t>2.D. Leadership Development Training (SWAT)</t>
  </si>
  <si>
    <t>includes printing &amp; travel</t>
  </si>
  <si>
    <t>2.E. Mission u (event)</t>
  </si>
  <si>
    <t>TRB for officers</t>
  </si>
  <si>
    <t>3.A. A&amp;MD to Jurisdiction (1% of Pledge)</t>
  </si>
  <si>
    <r>
      <t xml:space="preserve">District / Conference </t>
    </r>
    <r>
      <rPr>
        <b/>
        <sz val="9"/>
        <rFont val="Arial"/>
        <family val="2"/>
      </rPr>
      <t>Office</t>
    </r>
    <r>
      <rPr>
        <sz val="9"/>
        <rFont val="Arial"/>
        <family val="2"/>
      </rPr>
      <t xml:space="preserve"> Requesting:</t>
    </r>
  </si>
  <si>
    <t>Conference Treasurer</t>
  </si>
  <si>
    <t>3.B. Alert Printing &amp; Mailing</t>
  </si>
  <si>
    <t>3.C. Audit (Conference &amp; Districts)</t>
  </si>
  <si>
    <t>3.D. Conf Assembly/Jurisdct Scholar</t>
  </si>
  <si>
    <t>3.E. Conference Directory</t>
  </si>
  <si>
    <t>3.F. District Admn &amp; Member Funds</t>
  </si>
  <si>
    <t>1. Bay Pines</t>
  </si>
  <si>
    <t>2. Demopolis</t>
  </si>
  <si>
    <t>3. Dothan</t>
  </si>
  <si>
    <t>Phone:</t>
  </si>
  <si>
    <t>4. Marianna/PC</t>
  </si>
  <si>
    <r>
      <t>TRAVEL</t>
    </r>
    <r>
      <rPr>
        <b/>
        <sz val="8"/>
        <rFont val="Arial"/>
        <family val="2"/>
      </rPr>
      <t xml:space="preserve"> </t>
    </r>
    <r>
      <rPr>
        <b/>
        <sz val="8"/>
        <color rgb="FFFF0000"/>
        <rFont val="Arial"/>
        <family val="2"/>
      </rPr>
      <t>(both ways)</t>
    </r>
  </si>
  <si>
    <t>MILES</t>
  </si>
  <si>
    <t>TO - FROM</t>
  </si>
  <si>
    <t>Rate</t>
  </si>
  <si>
    <t>5. Mobile</t>
  </si>
  <si>
    <t>6. Mtg/Oplk</t>
  </si>
  <si>
    <t>7. Mtg/Pratt</t>
  </si>
  <si>
    <t>8. Pensacola</t>
  </si>
  <si>
    <t>3.H. Mission Cards &amp; Memory Cards</t>
  </si>
  <si>
    <t>3.I. Miscellaneous/Counting. Funds</t>
  </si>
  <si>
    <t xml:space="preserve">3.J. Office Expenses </t>
  </si>
  <si>
    <t>EXPENSES</t>
  </si>
  <si>
    <t>3.K. President to other Meeting</t>
  </si>
  <si>
    <t>3.L.Program Resource Sales</t>
  </si>
  <si>
    <t>Description</t>
  </si>
  <si>
    <t>3.M. Retiring Officer Pins</t>
  </si>
  <si>
    <t>3.N. Website</t>
  </si>
  <si>
    <t>3.P. District Mission u Donation</t>
  </si>
  <si>
    <t>4.A. Annual Day Meeting</t>
  </si>
  <si>
    <t>4.B. District Leadership Development</t>
  </si>
  <si>
    <t>4.C .Spiritual Retreat</t>
  </si>
  <si>
    <t>4.D.SWAT Training</t>
  </si>
  <si>
    <t>Other:</t>
  </si>
  <si>
    <t>4.E. District Mission u Donation</t>
  </si>
  <si>
    <t>TOTAL SECTION EXPENSES</t>
  </si>
  <si>
    <t>5.B. Dumas Wesley</t>
  </si>
  <si>
    <t xml:space="preserve">TOTAL for Check </t>
  </si>
  <si>
    <t>6. Prior Year Budget Items not Paid in Prior Year</t>
  </si>
  <si>
    <t>Debbie Bell, Conf. President</t>
  </si>
  <si>
    <t>11.B. Assembly/Juris Travel (Unex Op)</t>
  </si>
  <si>
    <t>Cathy Givan, Conf. Secretary</t>
  </si>
  <si>
    <t>VARIOUS SEE ROW DETAILS</t>
  </si>
  <si>
    <t>Jean R. Creswell, AWFC Treasurer</t>
  </si>
  <si>
    <t>Mail to jean@pinebelt.net or PO Box 250, Arlington, AL 36722 within 2 weeks of event</t>
  </si>
  <si>
    <r>
      <t>Reimbursement for Lodging and Meals for Conference business is set annually by the AWFC-UMW Finance Committee. The Rate set for 2020 is $55 per day (no more) but receipts need to be attached even if more or less than $55. All uncashed checks will become void 90 days after payment. POLICIES: L. SUBSIDIES states  To receive a scholarship and travel</t>
    </r>
    <r>
      <rPr>
        <b/>
        <sz val="10"/>
        <color rgb="FFFF0000"/>
        <rFont val="Arial"/>
        <family val="2"/>
      </rPr>
      <t xml:space="preserve"> full attendance to the event is required</t>
    </r>
    <r>
      <rPr>
        <i/>
        <sz val="10"/>
        <rFont val="Arial"/>
        <family val="2"/>
      </rPr>
      <t>. Also, If a conference or district officer lives more than 2 hours away from an event and the event starts prior to 8:00 a.m., the officer can claim the previous night's lodging for reimbursement, otherwise exceptions have to be approved by the Conference President and the Conference Treasurer.</t>
    </r>
  </si>
  <si>
    <t>ANNUAL DECEASED MEMBER ROLL - for Memorial Service</t>
  </si>
  <si>
    <t>Alabama West Florida</t>
  </si>
  <si>
    <t>UMW Conference</t>
  </si>
  <si>
    <t>Combine all District Deceased Members on this Form for Memorial on Annual Day</t>
  </si>
  <si>
    <t>BAYPINES</t>
  </si>
  <si>
    <t>MISSION STUDIES ATTENDED (either local unit or District sponsored. Do NOT include Mission U).Where appropriate, virtual participation qualifies for completion of a criteria item.</t>
  </si>
  <si>
    <t>The Covenant Community 8-25</t>
  </si>
  <si>
    <t>The Convenant Community9-22</t>
  </si>
  <si>
    <t>LIST THE STUDIES IN E12, F12, G12.  
Once you enter the local unit name on Item #1, it will auto populate all other Item numbers for the unit name. Do not delete any rows even if you don't have that many units. You can hide, but don't delete.</t>
  </si>
  <si>
    <t>Supplementary sent to Conference</t>
  </si>
  <si>
    <t>pledge</t>
  </si>
  <si>
    <t>other 5-star</t>
  </si>
  <si>
    <t>total pledge pd</t>
  </si>
  <si>
    <t>Baypines</t>
  </si>
  <si>
    <t>Demopolis</t>
  </si>
  <si>
    <t>Dothan</t>
  </si>
  <si>
    <t>Marianna/PC</t>
  </si>
  <si>
    <t>Mobile</t>
  </si>
  <si>
    <t>Mtg/Oplk</t>
  </si>
  <si>
    <t>Mtg/Pratt</t>
  </si>
  <si>
    <t>Pensacola</t>
  </si>
  <si>
    <t>w/o conference offerings above</t>
  </si>
  <si>
    <t>DISTRICT PLEDGE GOAL for CURRENT year</t>
  </si>
  <si>
    <r>
      <rPr>
        <b/>
        <sz val="14"/>
        <color rgb="FFFF0000"/>
        <rFont val="Arial"/>
        <family val="2"/>
      </rPr>
      <t>ATTENDANCE</t>
    </r>
    <r>
      <rPr>
        <b/>
        <sz val="12"/>
        <color rgb="FF000000"/>
        <rFont val="Arial"/>
        <family val="2"/>
        <charset val="1"/>
      </rPr>
      <t xml:space="preserve"> - 
    Conference attendance will be gotten from the Conference Registrar</t>
    </r>
  </si>
  <si>
    <t>District ANNUAL Day</t>
  </si>
  <si>
    <t>2 + 1</t>
  </si>
  <si>
    <r>
      <t xml:space="preserve">The total </t>
    </r>
    <r>
      <rPr>
        <u/>
        <sz val="11"/>
        <color theme="1"/>
        <rFont val="Arial"/>
        <family val="2"/>
      </rPr>
      <t>mileage</t>
    </r>
    <r>
      <rPr>
        <sz val="10"/>
        <color theme="1"/>
        <rFont val="Arial"/>
        <family val="2"/>
      </rPr>
      <t xml:space="preserve"> you traveled representing both district, conference or national events (whether or not you were eligible or not for reimbursement.</t>
    </r>
  </si>
  <si>
    <r>
      <t xml:space="preserve">The number of </t>
    </r>
    <r>
      <rPr>
        <u/>
        <sz val="11"/>
        <color theme="1"/>
        <rFont val="Arial"/>
        <family val="2"/>
      </rPr>
      <t>volunteer hours</t>
    </r>
    <r>
      <rPr>
        <sz val="10"/>
        <color theme="1"/>
        <rFont val="Arial"/>
        <family val="2"/>
      </rPr>
      <t xml:space="preserve"> you did for United Methodist Women</t>
    </r>
    <r>
      <rPr>
        <u/>
        <sz val="11"/>
        <color theme="1"/>
        <rFont val="Arial"/>
        <family val="2"/>
      </rPr>
      <t xml:space="preserve"> including</t>
    </r>
    <r>
      <rPr>
        <sz val="10"/>
        <color theme="1"/>
        <rFont val="Arial"/>
        <family val="2"/>
      </rPr>
      <t xml:space="preserve">: </t>
    </r>
  </si>
  <si>
    <t>Calling or visiting local units                                                                                         several calls</t>
  </si>
  <si>
    <t>Coordinating publications such as directories, workbooks, training, etc          (7 times / numerous hours)</t>
  </si>
  <si>
    <t>Setting up or working at an event District or Conference                     (District - 3 times 30 min early /                                                           Conference  -  day before and after the event)                               total of - 5 times</t>
  </si>
  <si>
    <t>DEMOPOLIS</t>
  </si>
  <si>
    <t>Held training lunches and visiting Local Units</t>
  </si>
  <si>
    <t>Led as Host District Leader for first annual day in the districts</t>
  </si>
  <si>
    <t>DOTHAN</t>
  </si>
  <si>
    <t>MARIANNA-PC</t>
  </si>
  <si>
    <t>MOBILE</t>
  </si>
  <si>
    <t>MONTGOMERY/OPELIKA</t>
  </si>
  <si>
    <t>MONTGOMERY/PRATTVILLE</t>
  </si>
  <si>
    <t>PENSACOLA</t>
  </si>
  <si>
    <t xml:space="preserve">MEMBERSHIP  
</t>
  </si>
  <si>
    <t>Calendar Year</t>
  </si>
  <si>
    <t>INCR/DECR + /_</t>
  </si>
  <si>
    <t># Units</t>
  </si>
  <si>
    <t>Avg # Members per unit</t>
  </si>
  <si>
    <t xml:space="preserve">DEMOPOLIS </t>
  </si>
  <si>
    <t>MARIANNA / PC</t>
  </si>
  <si>
    <t>MTG/OP</t>
  </si>
  <si>
    <t>MTG/PRATT</t>
  </si>
  <si>
    <t>TOTALS 
MEMBERSHIP</t>
  </si>
  <si>
    <t>% Achieved</t>
  </si>
  <si>
    <r>
      <rPr>
        <b/>
        <sz val="12"/>
        <color rgb="FF000000"/>
        <rFont val="Arial"/>
        <family val="2"/>
        <charset val="1"/>
      </rPr>
      <t>FIVE STAR ACHIEVEMENTS IN GIVING</t>
    </r>
    <r>
      <rPr>
        <b/>
        <sz val="11"/>
        <color rgb="FF000000"/>
        <rFont val="Arial"/>
        <family val="2"/>
        <charset val="1"/>
      </rPr>
      <t xml:space="preserve">  and PLEDGES and BUDGETS</t>
    </r>
  </si>
  <si>
    <t xml:space="preserve">TOTAL PLEDGE </t>
  </si>
  <si>
    <t>TOTAL PAID</t>
  </si>
  <si>
    <t>OVER / UNDER</t>
  </si>
  <si>
    <t>% 5 STAR</t>
  </si>
  <si>
    <t>BUDGET</t>
  </si>
  <si>
    <t>SPENT less Unit A&amp;MD sent</t>
  </si>
  <si>
    <t>NET</t>
  </si>
  <si>
    <t>% Units Participating</t>
  </si>
  <si>
    <t>% Members Participating</t>
  </si>
  <si>
    <t>STARTING MEMBERSHIP
BY DISTRICT</t>
  </si>
  <si>
    <t>AVERAGE</t>
  </si>
  <si>
    <t>POINTS</t>
  </si>
  <si>
    <t>RANKING</t>
  </si>
  <si>
    <t>YEAR:</t>
  </si>
  <si>
    <t>2020</t>
  </si>
  <si>
    <t>ALABAMA-WEST FLORIDA 
UNITED METHODIST WOMEN</t>
  </si>
  <si>
    <t>1ST</t>
  </si>
  <si>
    <t>2ND</t>
  </si>
  <si>
    <t>AWARD RANKINGS DISTRICT &amp; CONFERENCE 
Presented at Annual Day 2021</t>
  </si>
  <si>
    <t>3RD</t>
  </si>
  <si>
    <t>MARIANNA/PC</t>
  </si>
  <si>
    <t>4TH</t>
  </si>
  <si>
    <t>5TH</t>
  </si>
  <si>
    <t>MTG/OPELIKA</t>
  </si>
  <si>
    <t>6TH</t>
  </si>
  <si>
    <t>MTG/PRATTVILLE</t>
  </si>
  <si>
    <t>7TH</t>
  </si>
  <si>
    <t>8TH</t>
  </si>
  <si>
    <t>DISTRICT EVENT ATTENDANCE - Special Mission Recognition</t>
  </si>
  <si>
    <t>CONFERENCE EVENT ATTENDANCE - Many Colors, One Spirit</t>
  </si>
  <si>
    <t xml:space="preserve">District Mission Study </t>
  </si>
  <si>
    <t>AVG MEMBERSHIP FOR YEAR</t>
  </si>
  <si>
    <t>% ATTENDING DISTRICT EVENTS</t>
  </si>
  <si>
    <t>% ATTENDING CONFERENCE EVENTS</t>
  </si>
  <si>
    <t xml:space="preserve">DISTRICT EVENT ATTENDANCE - Special Mission Recognition % BY EVENT </t>
  </si>
  <si>
    <t>CONFERENCE EVENT ATTENDANCE - Many Colors, One Spirit % BY EVENT</t>
  </si>
  <si>
    <t>DISTRICT EVENT ATTENDANCE - Special Mission Recognition - RANKING</t>
  </si>
  <si>
    <t>CONFERENCE EVENT ATTENDANCE - Many Colors, One Spirit RANKING</t>
  </si>
  <si>
    <t>TOTAL POINTS</t>
  </si>
  <si>
    <t>for each 100 miles, X .10 points</t>
  </si>
  <si>
    <t>JEAN'S CALCULATIONS</t>
  </si>
  <si>
    <t>SAME</t>
  </si>
  <si>
    <t>DIFFERENT</t>
  </si>
  <si>
    <t>CONFERENCE EVENTS</t>
  </si>
  <si>
    <t>Actually Checked In</t>
  </si>
  <si>
    <t>ANNUAL DAY</t>
  </si>
  <si>
    <t>SER</t>
  </si>
  <si>
    <t>MISSION U</t>
  </si>
  <si>
    <t>REGISTERED 1ST TIMERS</t>
  </si>
  <si>
    <t>ATTENDED</t>
  </si>
  <si>
    <t>BayPines</t>
  </si>
  <si>
    <t>Mtg/Op</t>
  </si>
  <si>
    <t>Mtg/Prat</t>
  </si>
  <si>
    <t>Grand Total</t>
  </si>
  <si>
    <t>Conference no district</t>
  </si>
  <si>
    <t>MEMBERSHIP</t>
  </si>
  <si>
    <t>UNITS</t>
  </si>
  <si>
    <t>READING PRG</t>
  </si>
  <si>
    <t>DIST ATTEND</t>
  </si>
  <si>
    <t>CONF ATTEND</t>
  </si>
  <si>
    <t>OVER-ALL RANKING</t>
  </si>
  <si>
    <t>YEAR 2020</t>
  </si>
  <si>
    <t>CONFERENCE OFFICER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</si>
</sst>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d/yy;@"/>
    <numFmt numFmtId="165" formatCode="[&lt;=9999999]###\-####;\(###\)\ ###\-####"/>
    <numFmt numFmtId="166" formatCode="[$-409]General"/>
    <numFmt numFmtId="167" formatCode="0.0%"/>
    <numFmt numFmtId="169" formatCode="_(\$* #,##0.00_);_(\$* \(#,##0.00\);_(\$* \-??_);_(@_)"/>
    <numFmt numFmtId="171" formatCode="[$-409]mmmm\ d\,\ yyyy;@"/>
    <numFmt numFmtId="173" formatCode="_(* #,##0_);_(* \(#,##0\);_(* \-??_);_(@_)"/>
  </numFmts>
  <fonts count="92"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1"/>
      <color theme="1"/>
      <name val="Arial"/>
      <family val="2"/>
    </font>
    <font>
      <b/>
      <sz val="11"/>
      <name val="Arial"/>
      <family val="2"/>
    </font>
    <font>
      <sz val="9"/>
      <name val="Arial"/>
      <family val="2"/>
    </font>
    <font>
      <b/>
      <sz val="11"/>
      <color theme="1"/>
      <name val="Arial"/>
      <family val="2"/>
    </font>
    <font>
      <b/>
      <sz val="8"/>
      <name val="Arial"/>
      <family val="2"/>
    </font>
    <font>
      <b/>
      <sz val="9"/>
      <name val="Arial"/>
      <family val="2"/>
    </font>
    <font>
      <b/>
      <sz val="12"/>
      <color theme="1"/>
      <name val="Arial"/>
      <family val="2"/>
    </font>
    <font>
      <sz val="9"/>
      <color theme="1"/>
      <name val="Arial"/>
      <family val="2"/>
    </font>
    <font>
      <u/>
      <sz val="10"/>
      <color theme="10"/>
      <name val="Arial"/>
      <family val="2"/>
    </font>
    <font>
      <sz val="8"/>
      <name val="Arial"/>
      <family val="2"/>
    </font>
    <font>
      <sz val="18"/>
      <name val="Arial"/>
      <family val="2"/>
    </font>
    <font>
      <sz val="14"/>
      <name val="Arial"/>
      <family val="2"/>
    </font>
    <font>
      <sz val="16"/>
      <name val="Arial"/>
      <family val="2"/>
    </font>
    <font>
      <b/>
      <i/>
      <sz val="11"/>
      <name val="Arial"/>
      <family val="2"/>
    </font>
    <font>
      <sz val="11"/>
      <color theme="1"/>
      <name val="Calibri"/>
      <family val="2"/>
      <scheme val="minor"/>
    </font>
    <font>
      <u/>
      <sz val="11"/>
      <color theme="10"/>
      <name val="Arial"/>
      <family val="2"/>
    </font>
    <font>
      <sz val="11"/>
      <name val="Arial"/>
      <family val="2"/>
    </font>
    <font>
      <i/>
      <sz val="10"/>
      <name val="Arial"/>
      <family val="2"/>
    </font>
    <font>
      <b/>
      <sz val="10"/>
      <color theme="1"/>
      <name val="Arial"/>
      <family val="2"/>
    </font>
    <font>
      <sz val="12"/>
      <color theme="1"/>
      <name val="Arial"/>
      <family val="2"/>
    </font>
    <font>
      <b/>
      <sz val="18"/>
      <color theme="1"/>
      <name val="Arial"/>
      <family val="2"/>
    </font>
    <font>
      <b/>
      <i/>
      <sz val="9"/>
      <color rgb="FFFF0000"/>
      <name val="Arial"/>
      <family val="2"/>
    </font>
    <font>
      <b/>
      <sz val="9"/>
      <color theme="1"/>
      <name val="Arial"/>
      <family val="2"/>
    </font>
    <font>
      <b/>
      <sz val="16"/>
      <color theme="1"/>
      <name val="Arial"/>
      <family val="2"/>
    </font>
    <font>
      <b/>
      <sz val="14"/>
      <color theme="1"/>
      <name val="Arial"/>
      <family val="2"/>
    </font>
    <font>
      <i/>
      <sz val="10"/>
      <color theme="1"/>
      <name val="Arial"/>
      <family val="2"/>
    </font>
    <font>
      <u/>
      <sz val="9"/>
      <color theme="10"/>
      <name val="Arial"/>
      <family val="2"/>
    </font>
    <font>
      <sz val="14"/>
      <color theme="1"/>
      <name val="Calibri"/>
      <family val="2"/>
    </font>
    <font>
      <sz val="12"/>
      <color theme="1"/>
      <name val="Calibri"/>
      <family val="2"/>
    </font>
    <font>
      <sz val="11"/>
      <color theme="1"/>
      <name val="Calibri"/>
      <family val="2"/>
    </font>
    <font>
      <i/>
      <sz val="11"/>
      <color theme="1"/>
      <name val="Calibri"/>
      <family val="2"/>
    </font>
    <font>
      <b/>
      <sz val="11"/>
      <color theme="1"/>
      <name val="Calibri"/>
      <family val="2"/>
    </font>
    <font>
      <sz val="12"/>
      <name val="Arial"/>
      <family val="2"/>
    </font>
    <font>
      <i/>
      <sz val="11"/>
      <color theme="1"/>
      <name val="Arial"/>
      <family val="2"/>
    </font>
    <font>
      <sz val="16"/>
      <color rgb="FF000000"/>
      <name val="Arial"/>
      <family val="2"/>
      <charset val="1"/>
    </font>
    <font>
      <b/>
      <sz val="16"/>
      <color rgb="FF000000"/>
      <name val="Arial"/>
      <family val="2"/>
      <charset val="1"/>
    </font>
    <font>
      <sz val="8"/>
      <color rgb="FF000000"/>
      <name val="Arial"/>
      <family val="2"/>
      <charset val="1"/>
    </font>
    <font>
      <sz val="20"/>
      <color rgb="FF000000"/>
      <name val="Arial"/>
      <family val="2"/>
      <charset val="1"/>
    </font>
    <font>
      <i/>
      <sz val="9"/>
      <color rgb="FF000000"/>
      <name val="Arial"/>
      <family val="2"/>
      <charset val="1"/>
    </font>
    <font>
      <i/>
      <sz val="11"/>
      <color rgb="FF000000"/>
      <name val="Arial"/>
      <family val="2"/>
      <charset val="1"/>
    </font>
    <font>
      <b/>
      <sz val="14"/>
      <color rgb="FF000000"/>
      <name val="Arial"/>
      <family val="2"/>
      <charset val="1"/>
    </font>
    <font>
      <b/>
      <sz val="8"/>
      <color rgb="FF000000"/>
      <name val="Arial"/>
      <family val="2"/>
      <charset val="1"/>
    </font>
    <font>
      <b/>
      <sz val="11"/>
      <color rgb="FF000000"/>
      <name val="Arial"/>
      <family val="2"/>
    </font>
    <font>
      <u/>
      <sz val="11"/>
      <color rgb="FF0563C1"/>
      <name val="Arial"/>
      <family val="2"/>
      <charset val="1"/>
    </font>
    <font>
      <b/>
      <sz val="12"/>
      <color rgb="FF000000"/>
      <name val="Arial"/>
      <family val="2"/>
      <charset val="1"/>
    </font>
    <font>
      <b/>
      <sz val="11"/>
      <color rgb="FF000000"/>
      <name val="Arial"/>
      <family val="2"/>
      <charset val="1"/>
    </font>
    <font>
      <b/>
      <sz val="9"/>
      <color rgb="FF000000"/>
      <name val="Arial"/>
      <family val="2"/>
      <charset val="1"/>
    </font>
    <font>
      <b/>
      <sz val="10"/>
      <color rgb="FF000000"/>
      <name val="Arial"/>
      <family val="2"/>
      <charset val="1"/>
    </font>
    <font>
      <sz val="9"/>
      <color rgb="FF000000"/>
      <name val="Arial"/>
      <family val="2"/>
      <charset val="1"/>
    </font>
    <font>
      <sz val="10"/>
      <color rgb="FF000000"/>
      <name val="Arial"/>
      <family val="2"/>
      <charset val="1"/>
    </font>
    <font>
      <sz val="11"/>
      <color rgb="FF000000"/>
      <name val="Arial"/>
      <family val="2"/>
    </font>
    <font>
      <sz val="11"/>
      <color rgb="FF000000"/>
      <name val="Arial"/>
      <family val="2"/>
      <charset val="1"/>
    </font>
    <font>
      <b/>
      <sz val="12"/>
      <color rgb="FFFF0000"/>
      <name val="Arial"/>
      <family val="2"/>
    </font>
    <font>
      <sz val="10"/>
      <color indexed="55"/>
      <name val="Arial"/>
      <family val="2"/>
    </font>
    <font>
      <sz val="10"/>
      <name val="Arial"/>
      <family val="2"/>
      <charset val="1"/>
    </font>
    <font>
      <b/>
      <sz val="10"/>
      <name val="Arial"/>
      <family val="2"/>
      <charset val="1"/>
    </font>
    <font>
      <b/>
      <i/>
      <sz val="11"/>
      <color rgb="FF000000"/>
      <name val="Arial"/>
      <family val="2"/>
      <charset val="1"/>
    </font>
    <font>
      <sz val="12"/>
      <color rgb="FF000000"/>
      <name val="Arial"/>
      <family val="2"/>
    </font>
    <font>
      <sz val="8"/>
      <color theme="1"/>
      <name val="Arial"/>
      <family val="2"/>
    </font>
    <font>
      <u/>
      <sz val="10"/>
      <color indexed="12"/>
      <name val="Arial"/>
      <family val="2"/>
    </font>
    <font>
      <b/>
      <i/>
      <sz val="11"/>
      <color theme="1"/>
      <name val="Arial"/>
      <family val="2"/>
    </font>
    <font>
      <sz val="11"/>
      <color theme="1"/>
      <name val="Symbol"/>
      <family val="1"/>
      <charset val="2"/>
    </font>
    <font>
      <sz val="11"/>
      <color theme="1"/>
      <name val="Times New Roman"/>
      <family val="1"/>
    </font>
    <font>
      <sz val="11"/>
      <color theme="0"/>
      <name val="Arial"/>
      <family val="2"/>
    </font>
    <font>
      <sz val="14"/>
      <color rgb="FF000000"/>
      <name val="Arial"/>
      <family val="2"/>
    </font>
    <font>
      <b/>
      <sz val="12"/>
      <color rgb="FF000000"/>
      <name val="Arial"/>
      <family val="2"/>
    </font>
    <font>
      <sz val="9"/>
      <color rgb="FF000000"/>
      <name val="Arial"/>
      <family val="2"/>
    </font>
    <font>
      <sz val="8"/>
      <color rgb="FF000000"/>
      <name val="Arial"/>
      <family val="2"/>
    </font>
    <font>
      <b/>
      <sz val="8"/>
      <color rgb="FFFF0000"/>
      <name val="Arial"/>
      <family val="2"/>
    </font>
    <font>
      <b/>
      <i/>
      <sz val="10"/>
      <name val="Arial"/>
      <family val="2"/>
    </font>
    <font>
      <b/>
      <sz val="10"/>
      <color rgb="FFFF0000"/>
      <name val="Arial"/>
      <family val="2"/>
    </font>
    <font>
      <sz val="10"/>
      <color indexed="8"/>
      <name val="Arial"/>
      <family val="2"/>
      <charset val="1"/>
    </font>
    <font>
      <u/>
      <sz val="10"/>
      <color indexed="30"/>
      <name val="Arial"/>
      <family val="2"/>
      <charset val="1"/>
    </font>
    <font>
      <sz val="12"/>
      <color rgb="FF000000"/>
      <name val="Arial"/>
      <family val="2"/>
      <charset val="1"/>
    </font>
    <font>
      <sz val="10"/>
      <color rgb="FF000000"/>
      <name val="Arial"/>
      <family val="2"/>
    </font>
    <font>
      <b/>
      <sz val="10"/>
      <color rgb="FF000000"/>
      <name val="Arial"/>
      <family val="2"/>
    </font>
    <font>
      <b/>
      <sz val="14"/>
      <color rgb="FF000000"/>
      <name val="Arial"/>
      <family val="2"/>
    </font>
    <font>
      <b/>
      <sz val="14"/>
      <color rgb="FFFF0000"/>
      <name val="Arial"/>
      <family val="2"/>
    </font>
    <font>
      <u/>
      <sz val="11"/>
      <color theme="1"/>
      <name val="Arial"/>
      <family val="2"/>
    </font>
    <font>
      <sz val="14"/>
      <color rgb="FF000000"/>
      <name val="Arial"/>
      <family val="2"/>
      <charset val="1"/>
    </font>
    <font>
      <sz val="12"/>
      <color rgb="FF000000"/>
      <name val="Times New Roman"/>
      <family val="1"/>
      <charset val="1"/>
    </font>
  </fonts>
  <fills count="2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65"/>
        <bgColor indexed="64"/>
      </patternFill>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rgb="FFFFFFFF"/>
        <bgColor rgb="FFFFFFCC"/>
      </patternFill>
    </fill>
    <fill>
      <patternFill patternType="solid">
        <fgColor rgb="FFE7E6E6"/>
        <bgColor rgb="FFEEECE1"/>
      </patternFill>
    </fill>
    <fill>
      <patternFill patternType="solid">
        <fgColor theme="7" tint="0.79998168889431442"/>
        <bgColor rgb="FFFFFFCC"/>
      </patternFill>
    </fill>
    <fill>
      <patternFill patternType="solid">
        <fgColor rgb="FFFFFFCC"/>
        <bgColor rgb="FFFFFFFF"/>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CE6F2"/>
        <bgColor rgb="FFE7E6E6"/>
      </patternFill>
    </fill>
    <fill>
      <patternFill patternType="solid">
        <fgColor rgb="FFFFFFCC"/>
        <bgColor rgb="FFE7E6E6"/>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ck">
        <color rgb="FF000000"/>
      </right>
      <top style="medium">
        <color indexed="64"/>
      </top>
      <bottom style="medium">
        <color indexed="64"/>
      </bottom>
      <diagonal/>
    </border>
    <border>
      <left/>
      <right style="thick">
        <color rgb="FF000000"/>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s>
  <cellStyleXfs count="38">
    <xf numFmtId="0" fontId="0" fillId="0" borderId="0"/>
    <xf numFmtId="0" fontId="7" fillId="0" borderId="0"/>
    <xf numFmtId="44" fontId="7" fillId="0" borderId="0" applyFont="0" applyFill="0" applyBorder="0" applyAlignment="0" applyProtection="0"/>
    <xf numFmtId="0" fontId="11" fillId="0" borderId="0"/>
    <xf numFmtId="9" fontId="11" fillId="0" borderId="0" applyFont="0" applyFill="0" applyBorder="0" applyAlignment="0" applyProtection="0"/>
    <xf numFmtId="0" fontId="25" fillId="0" borderId="0"/>
    <xf numFmtId="0" fontId="6" fillId="0" borderId="0"/>
    <xf numFmtId="0" fontId="26" fillId="0" borderId="0" applyNumberForma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19" fillId="0" borderId="0" applyNumberFormat="0" applyFill="0" applyBorder="0" applyAlignment="0" applyProtection="0"/>
    <xf numFmtId="166" fontId="7" fillId="0" borderId="0"/>
    <xf numFmtId="166" fontId="19" fillId="0" borderId="0" applyNumberFormat="0" applyFill="0" applyBorder="0" applyAlignment="0" applyProtection="0"/>
    <xf numFmtId="44" fontId="4" fillId="0" borderId="0" applyFont="0" applyFill="0" applyBorder="0" applyAlignment="0" applyProtection="0"/>
    <xf numFmtId="166" fontId="6" fillId="0" borderId="0"/>
    <xf numFmtId="44" fontId="6" fillId="0" borderId="0" applyFont="0" applyFill="0" applyBorder="0" applyAlignment="0" applyProtection="0"/>
    <xf numFmtId="0" fontId="7" fillId="0" borderId="0"/>
    <xf numFmtId="44" fontId="3"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9" fontId="7"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70" fillId="0" borderId="0" applyNumberFormat="0" applyFill="0" applyBorder="0" applyAlignment="0" applyProtection="0">
      <alignment vertical="top"/>
      <protection locked="0"/>
    </xf>
    <xf numFmtId="0" fontId="3" fillId="0" borderId="0"/>
    <xf numFmtId="0" fontId="7" fillId="0" borderId="0"/>
    <xf numFmtId="44" fontId="6" fillId="0" borderId="0" applyFont="0" applyFill="0" applyBorder="0" applyAlignment="0" applyProtection="0"/>
    <xf numFmtId="0" fontId="2" fillId="0" borderId="0"/>
    <xf numFmtId="9" fontId="82" fillId="0" borderId="0" applyBorder="0" applyProtection="0"/>
    <xf numFmtId="0" fontId="82" fillId="0" borderId="0"/>
    <xf numFmtId="0" fontId="83" fillId="0" borderId="0" applyBorder="0" applyProtection="0"/>
    <xf numFmtId="0" fontId="62" fillId="0" borderId="0"/>
    <xf numFmtId="0" fontId="54" fillId="0" borderId="0" applyBorder="0" applyProtection="0"/>
    <xf numFmtId="169" fontId="62" fillId="0" borderId="0" applyBorder="0" applyProtection="0"/>
    <xf numFmtId="9" fontId="62" fillId="0" borderId="0" applyBorder="0" applyProtection="0"/>
    <xf numFmtId="9" fontId="62" fillId="0" borderId="0" applyBorder="0" applyProtection="0"/>
  </cellStyleXfs>
  <cellXfs count="1168">
    <xf numFmtId="0" fontId="0" fillId="0" borderId="0" xfId="0"/>
    <xf numFmtId="0" fontId="0" fillId="0" borderId="13" xfId="0" applyBorder="1"/>
    <xf numFmtId="0" fontId="0" fillId="0" borderId="2" xfId="0" applyBorder="1"/>
    <xf numFmtId="0" fontId="0" fillId="0" borderId="2" xfId="0" applyBorder="1" applyAlignment="1">
      <alignment wrapText="1"/>
    </xf>
    <xf numFmtId="0" fontId="0" fillId="0" borderId="13" xfId="0" applyBorder="1" applyAlignment="1">
      <alignment wrapText="1"/>
    </xf>
    <xf numFmtId="0" fontId="0" fillId="0" borderId="0" xfId="0" applyAlignment="1">
      <alignment horizontal="right" wrapText="1"/>
    </xf>
    <xf numFmtId="0" fontId="0" fillId="0" borderId="0" xfId="0" applyAlignment="1">
      <alignment wrapText="1"/>
    </xf>
    <xf numFmtId="0" fontId="0" fillId="0" borderId="0" xfId="0" applyBorder="1"/>
    <xf numFmtId="0" fontId="14" fillId="0" borderId="0" xfId="0" applyFont="1" applyAlignment="1">
      <alignment horizontal="right" wrapText="1"/>
    </xf>
    <xf numFmtId="0" fontId="14" fillId="0" borderId="0" xfId="0" applyFont="1" applyAlignment="1">
      <alignment horizontal="center" wrapText="1"/>
    </xf>
    <xf numFmtId="0" fontId="18" fillId="0" borderId="0" xfId="0" applyFont="1"/>
    <xf numFmtId="0" fontId="18" fillId="0" borderId="0" xfId="0" applyFont="1" applyBorder="1" applyAlignment="1">
      <alignment horizontal="center"/>
    </xf>
    <xf numFmtId="0" fontId="18" fillId="0" borderId="19" xfId="0" applyFont="1" applyBorder="1" applyAlignment="1">
      <alignment horizontal="center"/>
    </xf>
    <xf numFmtId="0" fontId="0" fillId="0" borderId="0" xfId="0" applyFont="1"/>
    <xf numFmtId="0" fontId="0" fillId="0" borderId="8" xfId="0" applyFont="1" applyBorder="1"/>
    <xf numFmtId="0" fontId="16" fillId="0" borderId="0" xfId="0" applyFont="1" applyFill="1" applyBorder="1" applyAlignment="1">
      <alignment horizontal="left" vertical="top"/>
    </xf>
    <xf numFmtId="0" fontId="18" fillId="0" borderId="0" xfId="0" applyFont="1" applyAlignment="1">
      <alignment horizontal="center"/>
    </xf>
    <xf numFmtId="0" fontId="0" fillId="0" borderId="0" xfId="0" applyFont="1" applyAlignment="1">
      <alignment vertical="center"/>
    </xf>
    <xf numFmtId="0" fontId="24" fillId="0" borderId="0" xfId="0" applyFont="1" applyFill="1" applyBorder="1" applyAlignment="1">
      <alignment horizontal="left" vertical="top"/>
    </xf>
    <xf numFmtId="165" fontId="0" fillId="0" borderId="0" xfId="0" applyNumberFormat="1" applyFont="1" applyAlignment="1">
      <alignment vertical="center"/>
    </xf>
    <xf numFmtId="165" fontId="0" fillId="0" borderId="8" xfId="0" applyNumberFormat="1" applyFont="1" applyBorder="1"/>
    <xf numFmtId="165" fontId="18" fillId="0" borderId="0" xfId="0" applyNumberFormat="1" applyFont="1" applyAlignment="1">
      <alignment horizontal="center"/>
    </xf>
    <xf numFmtId="164" fontId="0" fillId="0" borderId="0" xfId="0" applyNumberFormat="1" applyFont="1"/>
    <xf numFmtId="0" fontId="7" fillId="0" borderId="0" xfId="1"/>
    <xf numFmtId="0" fontId="7" fillId="0" borderId="8" xfId="1" applyBorder="1" applyAlignment="1">
      <alignment horizontal="left" vertical="center" wrapText="1" indent="2"/>
    </xf>
    <xf numFmtId="0" fontId="7" fillId="0" borderId="16" xfId="1" applyBorder="1" applyAlignment="1">
      <alignment vertical="top"/>
    </xf>
    <xf numFmtId="0" fontId="7" fillId="0" borderId="8" xfId="1" applyBorder="1" applyAlignment="1"/>
    <xf numFmtId="0" fontId="27" fillId="0" borderId="0" xfId="1" applyFont="1"/>
    <xf numFmtId="0" fontId="7" fillId="0" borderId="0" xfId="1" applyFont="1" applyAlignment="1">
      <alignment horizontal="right" vertical="center"/>
    </xf>
    <xf numFmtId="0" fontId="7" fillId="0" borderId="41" xfId="1" applyFont="1" applyBorder="1" applyAlignment="1">
      <alignment horizontal="right" vertical="center"/>
    </xf>
    <xf numFmtId="0" fontId="27" fillId="0" borderId="0" xfId="1" applyFont="1" applyAlignment="1">
      <alignment shrinkToFit="1"/>
    </xf>
    <xf numFmtId="0" fontId="27" fillId="0" borderId="17" xfId="1" applyFont="1" applyBorder="1"/>
    <xf numFmtId="0" fontId="27" fillId="0" borderId="24" xfId="1" applyFont="1" applyBorder="1"/>
    <xf numFmtId="0" fontId="15" fillId="0" borderId="1" xfId="1" applyFont="1" applyBorder="1" applyAlignment="1">
      <alignment horizontal="right" vertical="center"/>
    </xf>
    <xf numFmtId="0" fontId="8" fillId="0" borderId="12" xfId="1" applyFont="1" applyBorder="1" applyAlignment="1">
      <alignment horizontal="right" vertical="center" wrapText="1"/>
    </xf>
    <xf numFmtId="0" fontId="8" fillId="0" borderId="29" xfId="1" applyFont="1" applyBorder="1" applyAlignment="1">
      <alignment horizontal="right" vertical="center" wrapText="1"/>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8" fillId="0" borderId="20" xfId="1" applyFont="1" applyBorder="1" applyAlignment="1">
      <alignment horizontal="center" vertical="center"/>
    </xf>
    <xf numFmtId="0" fontId="8" fillId="0" borderId="12" xfId="1" applyFont="1" applyBorder="1" applyAlignment="1">
      <alignment horizontal="right" vertical="center"/>
    </xf>
    <xf numFmtId="0" fontId="8" fillId="0" borderId="33" xfId="1" applyFont="1" applyBorder="1" applyAlignment="1">
      <alignment horizontal="right" vertical="center"/>
    </xf>
    <xf numFmtId="0" fontId="8" fillId="0" borderId="0" xfId="1" applyFont="1" applyBorder="1" applyAlignment="1">
      <alignment horizontal="right" vertical="center"/>
    </xf>
    <xf numFmtId="0" fontId="12" fillId="4" borderId="32" xfId="1" applyFont="1" applyFill="1" applyBorder="1" applyAlignment="1">
      <alignment horizontal="center"/>
    </xf>
    <xf numFmtId="0" fontId="16" fillId="4" borderId="16" xfId="1" applyFont="1" applyFill="1" applyBorder="1" applyAlignment="1">
      <alignment horizontal="center" wrapText="1"/>
    </xf>
    <xf numFmtId="0" fontId="7" fillId="0" borderId="0" xfId="1" applyFont="1" applyAlignment="1">
      <alignment vertical="center" wrapText="1"/>
    </xf>
    <xf numFmtId="0" fontId="7" fillId="0" borderId="0" xfId="1" applyAlignment="1">
      <alignment horizontal="left" vertical="top" indent="1"/>
    </xf>
    <xf numFmtId="0" fontId="9" fillId="0" borderId="0" xfId="1" applyFont="1"/>
    <xf numFmtId="0" fontId="27" fillId="0" borderId="0" xfId="1" applyFont="1" applyAlignment="1">
      <alignment wrapText="1"/>
    </xf>
    <xf numFmtId="0" fontId="9" fillId="8" borderId="48" xfId="1" applyFont="1" applyFill="1" applyBorder="1" applyAlignment="1" applyProtection="1">
      <alignment vertical="center"/>
      <protection locked="0"/>
    </xf>
    <xf numFmtId="0" fontId="20" fillId="7" borderId="59" xfId="1" applyFont="1" applyFill="1" applyBorder="1" applyAlignment="1" applyProtection="1">
      <alignment horizontal="left" vertical="center" shrinkToFit="1"/>
      <protection locked="0"/>
    </xf>
    <xf numFmtId="44" fontId="9" fillId="0" borderId="0" xfId="15" applyFont="1" applyAlignment="1">
      <alignment horizontal="center" vertical="center"/>
    </xf>
    <xf numFmtId="44" fontId="8" fillId="0" borderId="21" xfId="17" applyFont="1" applyBorder="1" applyAlignment="1">
      <alignment horizontal="center" vertical="center"/>
    </xf>
    <xf numFmtId="44" fontId="8" fillId="0" borderId="22" xfId="17" applyFont="1" applyBorder="1" applyAlignment="1">
      <alignment horizontal="center" vertical="center"/>
    </xf>
    <xf numFmtId="0" fontId="20" fillId="0" borderId="0" xfId="1" applyFont="1" applyAlignment="1">
      <alignment vertical="center" wrapText="1"/>
    </xf>
    <xf numFmtId="0" fontId="7" fillId="0" borderId="8" xfId="1" applyBorder="1" applyAlignment="1">
      <alignment vertical="top" wrapText="1"/>
    </xf>
    <xf numFmtId="0" fontId="7" fillId="0" borderId="0" xfId="1" applyFont="1" applyAlignment="1">
      <alignment horizontal="left" vertical="center"/>
    </xf>
    <xf numFmtId="0" fontId="27" fillId="0" borderId="0" xfId="1" applyFont="1" applyAlignment="1">
      <alignment horizontal="left"/>
    </xf>
    <xf numFmtId="0" fontId="12" fillId="4" borderId="8" xfId="1" applyFont="1" applyFill="1" applyBorder="1" applyAlignment="1"/>
    <xf numFmtId="14" fontId="20" fillId="7" borderId="8" xfId="1" applyNumberFormat="1" applyFont="1" applyFill="1" applyBorder="1" applyAlignment="1" applyProtection="1">
      <alignment wrapText="1"/>
      <protection locked="0"/>
    </xf>
    <xf numFmtId="4" fontId="27" fillId="7" borderId="8" xfId="1" applyNumberFormat="1" applyFont="1" applyFill="1" applyBorder="1" applyProtection="1">
      <protection locked="0"/>
    </xf>
    <xf numFmtId="0" fontId="7" fillId="0" borderId="0" xfId="1" applyBorder="1" applyAlignment="1">
      <alignment vertical="top" wrapText="1"/>
    </xf>
    <xf numFmtId="4" fontId="27" fillId="7" borderId="8" xfId="1" applyNumberFormat="1" applyFont="1" applyFill="1" applyBorder="1" applyAlignment="1" applyProtection="1">
      <protection locked="0"/>
    </xf>
    <xf numFmtId="0" fontId="7" fillId="6" borderId="0" xfId="1" applyFill="1" applyBorder="1" applyAlignment="1"/>
    <xf numFmtId="0" fontId="7" fillId="0" borderId="0" xfId="1" applyAlignment="1">
      <alignment horizontal="left" vertical="top"/>
    </xf>
    <xf numFmtId="0" fontId="28" fillId="0" borderId="0" xfId="1" applyFont="1" applyAlignment="1">
      <alignment horizontal="left"/>
    </xf>
    <xf numFmtId="0" fontId="28" fillId="0" borderId="24" xfId="1" applyFont="1" applyBorder="1" applyAlignment="1">
      <alignment horizontal="left" wrapText="1"/>
    </xf>
    <xf numFmtId="0" fontId="6" fillId="0" borderId="0" xfId="6"/>
    <xf numFmtId="0" fontId="33" fillId="0" borderId="45" xfId="6" applyFont="1" applyBorder="1" applyAlignment="1">
      <alignment horizontal="center" vertical="center" wrapText="1"/>
    </xf>
    <xf numFmtId="0" fontId="34" fillId="8" borderId="48" xfId="6" applyFont="1" applyFill="1" applyBorder="1" applyAlignment="1" applyProtection="1">
      <alignment horizontal="center" vertical="center" wrapText="1"/>
      <protection locked="0"/>
    </xf>
    <xf numFmtId="0" fontId="17" fillId="0" borderId="37" xfId="6" applyFont="1" applyBorder="1" applyAlignment="1">
      <alignment horizontal="center" vertical="center" wrapText="1"/>
    </xf>
    <xf numFmtId="0" fontId="17" fillId="0" borderId="17" xfId="6" applyFont="1" applyBorder="1" applyAlignment="1">
      <alignment horizontal="center" vertical="top" wrapText="1"/>
    </xf>
    <xf numFmtId="0" fontId="17" fillId="0" borderId="23" xfId="6" applyFont="1" applyBorder="1" applyAlignment="1">
      <alignment horizontal="center" vertical="top" wrapText="1"/>
    </xf>
    <xf numFmtId="0" fontId="18" fillId="9" borderId="61" xfId="6" applyFont="1" applyFill="1" applyBorder="1" applyAlignment="1">
      <alignment horizontal="center" vertical="top" wrapText="1"/>
    </xf>
    <xf numFmtId="0" fontId="35" fillId="9" borderId="62" xfId="6" applyFont="1" applyFill="1" applyBorder="1" applyAlignment="1">
      <alignment horizontal="center" vertical="top" wrapText="1"/>
    </xf>
    <xf numFmtId="0" fontId="35" fillId="9" borderId="22" xfId="6" applyFont="1" applyFill="1" applyBorder="1" applyAlignment="1">
      <alignment horizontal="center" vertical="top" wrapText="1"/>
    </xf>
    <xf numFmtId="0" fontId="18" fillId="0" borderId="63" xfId="6" applyFont="1" applyBorder="1" applyAlignment="1">
      <alignment horizontal="right" wrapText="1"/>
    </xf>
    <xf numFmtId="0" fontId="13" fillId="2" borderId="8" xfId="6" applyFont="1" applyFill="1" applyBorder="1" applyAlignment="1" applyProtection="1">
      <alignment horizontal="center"/>
      <protection locked="0"/>
    </xf>
    <xf numFmtId="0" fontId="7" fillId="0" borderId="16" xfId="6" applyFont="1" applyBorder="1" applyAlignment="1" applyProtection="1">
      <alignment horizontal="center" vertical="top" wrapText="1"/>
      <protection locked="0"/>
    </xf>
    <xf numFmtId="0" fontId="13" fillId="2" borderId="7" xfId="6" applyFont="1" applyFill="1" applyBorder="1" applyAlignment="1" applyProtection="1">
      <alignment horizontal="center"/>
      <protection locked="0"/>
    </xf>
    <xf numFmtId="0" fontId="6" fillId="0" borderId="3" xfId="6" applyBorder="1"/>
    <xf numFmtId="0" fontId="6" fillId="0" borderId="8" xfId="6" applyBorder="1"/>
    <xf numFmtId="0" fontId="18" fillId="0" borderId="6" xfId="6" applyFont="1" applyBorder="1" applyAlignment="1">
      <alignment horizontal="right" wrapText="1"/>
    </xf>
    <xf numFmtId="0" fontId="7" fillId="0" borderId="8" xfId="6" applyFont="1" applyFill="1" applyBorder="1" applyAlignment="1" applyProtection="1">
      <alignment horizontal="center"/>
      <protection locked="0"/>
    </xf>
    <xf numFmtId="0" fontId="7" fillId="0" borderId="8" xfId="6" applyFont="1" applyBorder="1" applyAlignment="1" applyProtection="1">
      <alignment horizontal="center"/>
      <protection locked="0"/>
    </xf>
    <xf numFmtId="0" fontId="7" fillId="0" borderId="7" xfId="6" applyFont="1" applyBorder="1" applyAlignment="1" applyProtection="1">
      <alignment horizontal="center"/>
      <protection locked="0"/>
    </xf>
    <xf numFmtId="0" fontId="7" fillId="0" borderId="8" xfId="6" applyFont="1" applyBorder="1" applyAlignment="1" applyProtection="1">
      <alignment horizontal="center" vertical="top" wrapText="1"/>
      <protection locked="0"/>
    </xf>
    <xf numFmtId="0" fontId="7" fillId="0" borderId="7" xfId="6" applyFont="1" applyBorder="1" applyAlignment="1" applyProtection="1">
      <alignment horizontal="center" vertical="top" wrapText="1"/>
      <protection locked="0"/>
    </xf>
    <xf numFmtId="0" fontId="7" fillId="0" borderId="8" xfId="18" applyFont="1" applyBorder="1" applyAlignment="1" applyProtection="1">
      <alignment horizontal="center"/>
      <protection locked="0"/>
    </xf>
    <xf numFmtId="0" fontId="7" fillId="0" borderId="36" xfId="18" applyFont="1" applyBorder="1" applyAlignment="1" applyProtection="1">
      <alignment horizontal="center" vertical="center"/>
      <protection locked="0"/>
    </xf>
    <xf numFmtId="0" fontId="18" fillId="9" borderId="61" xfId="6" applyFont="1" applyFill="1" applyBorder="1" applyAlignment="1">
      <alignment horizontal="right" vertical="top" wrapText="1"/>
    </xf>
    <xf numFmtId="0" fontId="29" fillId="9" borderId="40" xfId="6" applyFont="1" applyFill="1" applyBorder="1" applyAlignment="1">
      <alignment horizontal="center" vertical="top" wrapText="1"/>
    </xf>
    <xf numFmtId="0" fontId="29" fillId="9" borderId="22" xfId="6" applyFont="1" applyFill="1" applyBorder="1" applyAlignment="1">
      <alignment horizontal="center" vertical="top" wrapText="1"/>
    </xf>
    <xf numFmtId="0" fontId="29" fillId="9" borderId="62" xfId="6" applyFont="1" applyFill="1" applyBorder="1" applyAlignment="1">
      <alignment horizontal="center" vertical="top" wrapText="1"/>
    </xf>
    <xf numFmtId="0" fontId="7" fillId="0" borderId="7" xfId="18" applyFont="1" applyBorder="1" applyAlignment="1" applyProtection="1">
      <alignment horizontal="center" vertical="center"/>
      <protection locked="0"/>
    </xf>
    <xf numFmtId="0" fontId="29" fillId="9" borderId="18" xfId="6" applyFont="1" applyFill="1" applyBorder="1" applyAlignment="1">
      <alignment horizontal="center" vertical="top" wrapText="1"/>
    </xf>
    <xf numFmtId="0" fontId="35" fillId="9" borderId="61" xfId="6" applyFont="1" applyFill="1" applyBorder="1" applyAlignment="1">
      <alignment horizontal="center" vertical="top" wrapText="1"/>
    </xf>
    <xf numFmtId="0" fontId="13" fillId="2" borderId="1" xfId="6" applyFont="1" applyFill="1" applyBorder="1" applyAlignment="1" applyProtection="1">
      <alignment horizontal="center"/>
      <protection locked="0"/>
    </xf>
    <xf numFmtId="0" fontId="7" fillId="0" borderId="63" xfId="6" applyFont="1" applyBorder="1" applyAlignment="1" applyProtection="1">
      <alignment horizontal="center" vertical="top" wrapText="1"/>
      <protection locked="0"/>
    </xf>
    <xf numFmtId="0" fontId="7" fillId="0" borderId="1" xfId="6" applyFont="1" applyFill="1" applyBorder="1" applyAlignment="1" applyProtection="1">
      <alignment horizontal="center"/>
      <protection locked="0"/>
    </xf>
    <xf numFmtId="0" fontId="7" fillId="0" borderId="6" xfId="6" applyFont="1" applyBorder="1" applyAlignment="1" applyProtection="1">
      <alignment horizontal="center"/>
      <protection locked="0"/>
    </xf>
    <xf numFmtId="0" fontId="7" fillId="0" borderId="1" xfId="6" applyFont="1" applyBorder="1" applyAlignment="1" applyProtection="1">
      <alignment horizontal="center" vertical="top" wrapText="1"/>
      <protection locked="0"/>
    </xf>
    <xf numFmtId="0" fontId="7" fillId="0" borderId="6" xfId="6" applyFont="1" applyBorder="1" applyAlignment="1" applyProtection="1">
      <alignment horizontal="center" vertical="top" wrapText="1"/>
      <protection locked="0"/>
    </xf>
    <xf numFmtId="0" fontId="7" fillId="0" borderId="1" xfId="6" applyFont="1" applyBorder="1" applyAlignment="1" applyProtection="1">
      <alignment horizontal="center"/>
      <protection locked="0"/>
    </xf>
    <xf numFmtId="0" fontId="7" fillId="0" borderId="1" xfId="18" applyFont="1" applyBorder="1" applyAlignment="1" applyProtection="1">
      <alignment horizontal="center"/>
      <protection locked="0"/>
    </xf>
    <xf numFmtId="0" fontId="6" fillId="0" borderId="6" xfId="6" applyFont="1" applyBorder="1" applyAlignment="1" applyProtection="1">
      <alignment horizontal="center" vertical="top" wrapText="1"/>
      <protection locked="0"/>
    </xf>
    <xf numFmtId="0" fontId="6" fillId="0" borderId="7" xfId="6" applyFont="1" applyBorder="1" applyAlignment="1" applyProtection="1">
      <alignment horizontal="center" vertical="top" wrapText="1"/>
      <protection locked="0"/>
    </xf>
    <xf numFmtId="0" fontId="6" fillId="0" borderId="3" xfId="6" applyFont="1" applyBorder="1" applyAlignment="1" applyProtection="1">
      <alignment horizontal="center" vertical="top" wrapText="1"/>
      <protection locked="0"/>
    </xf>
    <xf numFmtId="0" fontId="19" fillId="0" borderId="7" xfId="18" applyBorder="1" applyAlignment="1" applyProtection="1">
      <alignment horizontal="center" vertical="top" wrapText="1"/>
      <protection locked="0"/>
    </xf>
    <xf numFmtId="0" fontId="6" fillId="0" borderId="31" xfId="6" applyFont="1" applyBorder="1" applyAlignment="1" applyProtection="1">
      <alignment horizontal="center" vertical="top" wrapText="1"/>
      <protection locked="0"/>
    </xf>
    <xf numFmtId="0" fontId="6" fillId="0" borderId="30" xfId="6" applyFont="1" applyBorder="1" applyAlignment="1" applyProtection="1">
      <alignment horizontal="center" vertical="top" wrapText="1"/>
      <protection locked="0"/>
    </xf>
    <xf numFmtId="0" fontId="17" fillId="0" borderId="3" xfId="6" applyFont="1" applyBorder="1" applyAlignment="1">
      <alignment horizontal="right" vertical="center" wrapText="1"/>
    </xf>
    <xf numFmtId="164" fontId="17" fillId="10" borderId="7" xfId="6" applyNumberFormat="1" applyFont="1" applyFill="1" applyBorder="1" applyAlignment="1" applyProtection="1">
      <alignment horizontal="center" vertical="top" wrapText="1"/>
      <protection locked="0"/>
    </xf>
    <xf numFmtId="0" fontId="3" fillId="0" borderId="0" xfId="19"/>
    <xf numFmtId="0" fontId="3" fillId="0" borderId="0" xfId="19" applyBorder="1" applyAlignment="1">
      <alignment wrapText="1"/>
    </xf>
    <xf numFmtId="0" fontId="3" fillId="0" borderId="0" xfId="19" applyBorder="1"/>
    <xf numFmtId="0" fontId="14" fillId="4" borderId="64" xfId="19" applyFont="1" applyFill="1" applyBorder="1" applyAlignment="1">
      <alignment horizontal="center" vertical="center" wrapText="1"/>
    </xf>
    <xf numFmtId="0" fontId="14" fillId="4" borderId="46" xfId="19" applyFont="1" applyFill="1" applyBorder="1" applyAlignment="1">
      <alignment horizontal="center" vertical="center" wrapText="1"/>
    </xf>
    <xf numFmtId="0" fontId="14" fillId="4" borderId="4" xfId="19" applyFont="1" applyFill="1" applyBorder="1" applyAlignment="1">
      <alignment horizontal="center" vertical="center" wrapText="1"/>
    </xf>
    <xf numFmtId="0" fontId="14" fillId="4" borderId="5" xfId="19" applyFont="1" applyFill="1" applyBorder="1" applyAlignment="1">
      <alignment horizontal="center" vertical="center" wrapText="1"/>
    </xf>
    <xf numFmtId="0" fontId="14" fillId="0" borderId="0" xfId="19" applyFont="1" applyAlignment="1">
      <alignment horizontal="center" vertical="center" wrapText="1"/>
    </xf>
    <xf numFmtId="0" fontId="3" fillId="0" borderId="6" xfId="19" applyBorder="1" applyAlignment="1">
      <alignment wrapText="1"/>
    </xf>
    <xf numFmtId="0" fontId="3" fillId="0" borderId="3" xfId="19" applyBorder="1" applyProtection="1">
      <protection locked="0"/>
    </xf>
    <xf numFmtId="0" fontId="3" fillId="0" borderId="8" xfId="19" applyBorder="1" applyProtection="1">
      <protection locked="0"/>
    </xf>
    <xf numFmtId="0" fontId="3" fillId="0" borderId="8" xfId="19" applyBorder="1" applyAlignment="1" applyProtection="1">
      <alignment wrapText="1"/>
      <protection locked="0"/>
    </xf>
    <xf numFmtId="165" fontId="3" fillId="0" borderId="8" xfId="19" applyNumberFormat="1" applyBorder="1" applyProtection="1">
      <protection locked="0"/>
    </xf>
    <xf numFmtId="0" fontId="37" fillId="0" borderId="8" xfId="7" applyFont="1" applyBorder="1" applyProtection="1">
      <protection locked="0"/>
    </xf>
    <xf numFmtId="164" fontId="3" fillId="0" borderId="8" xfId="19" applyNumberFormat="1" applyBorder="1" applyProtection="1">
      <protection locked="0"/>
    </xf>
    <xf numFmtId="0" fontId="3" fillId="0" borderId="8" xfId="19" applyBorder="1"/>
    <xf numFmtId="0" fontId="3" fillId="0" borderId="7" xfId="19" applyBorder="1" applyProtection="1">
      <protection locked="0"/>
    </xf>
    <xf numFmtId="0" fontId="3" fillId="0" borderId="9" xfId="19" applyBorder="1" applyAlignment="1">
      <alignment wrapText="1"/>
    </xf>
    <xf numFmtId="0" fontId="3" fillId="0" borderId="38" xfId="19" applyBorder="1" applyProtection="1">
      <protection locked="0"/>
    </xf>
    <xf numFmtId="0" fontId="3" fillId="0" borderId="11" xfId="19" applyBorder="1" applyProtection="1">
      <protection locked="0"/>
    </xf>
    <xf numFmtId="165" fontId="3" fillId="0" borderId="11" xfId="19" applyNumberFormat="1" applyBorder="1" applyProtection="1">
      <protection locked="0"/>
    </xf>
    <xf numFmtId="164" fontId="3" fillId="0" borderId="11" xfId="19" applyNumberFormat="1" applyBorder="1" applyProtection="1">
      <protection locked="0"/>
    </xf>
    <xf numFmtId="0" fontId="3" fillId="0" borderId="11" xfId="19" applyBorder="1"/>
    <xf numFmtId="0" fontId="3" fillId="0" borderId="10" xfId="19" applyBorder="1" applyProtection="1">
      <protection locked="0"/>
    </xf>
    <xf numFmtId="165" fontId="3" fillId="0" borderId="0" xfId="19" applyNumberFormat="1" applyBorder="1"/>
    <xf numFmtId="164" fontId="3" fillId="0" borderId="0" xfId="19" applyNumberFormat="1" applyBorder="1"/>
    <xf numFmtId="0" fontId="3" fillId="0" borderId="5" xfId="19" applyBorder="1"/>
    <xf numFmtId="0" fontId="3" fillId="0" borderId="6" xfId="19" applyBorder="1" applyAlignment="1" applyProtection="1">
      <alignment wrapText="1"/>
      <protection locked="0"/>
    </xf>
    <xf numFmtId="0" fontId="3" fillId="0" borderId="3" xfId="19" applyBorder="1"/>
    <xf numFmtId="164" fontId="3" fillId="0" borderId="7" xfId="19" applyNumberFormat="1" applyBorder="1" applyProtection="1">
      <protection locked="0"/>
    </xf>
    <xf numFmtId="0" fontId="3" fillId="0" borderId="9" xfId="19" applyBorder="1" applyAlignment="1" applyProtection="1">
      <alignment wrapText="1"/>
      <protection locked="0"/>
    </xf>
    <xf numFmtId="0" fontId="3" fillId="0" borderId="38" xfId="19" applyBorder="1"/>
    <xf numFmtId="164" fontId="3" fillId="0" borderId="10" xfId="19" applyNumberFormat="1" applyBorder="1" applyProtection="1">
      <protection locked="0"/>
    </xf>
    <xf numFmtId="0" fontId="3" fillId="0" borderId="8" xfId="19" applyBorder="1" applyAlignment="1">
      <alignment wrapText="1"/>
    </xf>
    <xf numFmtId="0" fontId="3" fillId="0" borderId="0" xfId="19" applyAlignment="1">
      <alignment horizontal="right"/>
    </xf>
    <xf numFmtId="0" fontId="3" fillId="0" borderId="13" xfId="19" applyBorder="1"/>
    <xf numFmtId="0" fontId="38" fillId="0" borderId="0" xfId="19" applyFont="1" applyAlignment="1">
      <alignment horizontal="center" vertical="center"/>
    </xf>
    <xf numFmtId="0" fontId="39" fillId="0" borderId="0" xfId="19" applyFont="1" applyAlignment="1">
      <alignment horizontal="left" vertical="center" indent="4"/>
    </xf>
    <xf numFmtId="0" fontId="39" fillId="0" borderId="0" xfId="19" applyFont="1" applyAlignment="1">
      <alignment horizontal="justify" vertical="center"/>
    </xf>
    <xf numFmtId="0" fontId="39" fillId="0" borderId="0" xfId="19" applyFont="1" applyAlignment="1">
      <alignment horizontal="left" vertical="center" indent="1"/>
    </xf>
    <xf numFmtId="0" fontId="39" fillId="0" borderId="0" xfId="19" applyFont="1" applyAlignment="1">
      <alignment vertical="center" wrapText="1"/>
    </xf>
    <xf numFmtId="0" fontId="40" fillId="0" borderId="0" xfId="19" applyFont="1" applyAlignment="1">
      <alignment horizontal="left" vertical="center" indent="1"/>
    </xf>
    <xf numFmtId="0" fontId="40" fillId="0" borderId="13" xfId="19" applyFont="1" applyBorder="1" applyAlignment="1">
      <alignment horizontal="left" vertical="center" indent="1"/>
    </xf>
    <xf numFmtId="0" fontId="3" fillId="0" borderId="0" xfId="19" applyAlignment="1">
      <alignment horizontal="left"/>
    </xf>
    <xf numFmtId="0" fontId="40" fillId="0" borderId="2" xfId="19" applyFont="1" applyBorder="1" applyAlignment="1">
      <alignment horizontal="left" vertical="center" indent="1"/>
    </xf>
    <xf numFmtId="0" fontId="41" fillId="0" borderId="0" xfId="19" applyFont="1" applyAlignment="1">
      <alignment horizontal="left" vertical="center" indent="1"/>
    </xf>
    <xf numFmtId="0" fontId="42" fillId="0" borderId="0" xfId="19" applyFont="1" applyAlignment="1">
      <alignment horizontal="center" vertical="center"/>
    </xf>
    <xf numFmtId="0" fontId="3" fillId="0" borderId="0" xfId="19" applyAlignment="1">
      <alignment horizontal="center"/>
    </xf>
    <xf numFmtId="0" fontId="35" fillId="0" borderId="0" xfId="19" applyFont="1" applyAlignment="1">
      <alignment horizontal="center" wrapText="1"/>
    </xf>
    <xf numFmtId="0" fontId="14" fillId="0" borderId="0" xfId="19" applyFont="1" applyAlignment="1">
      <alignment wrapText="1"/>
    </xf>
    <xf numFmtId="0" fontId="3" fillId="0" borderId="0" xfId="19" applyAlignment="1">
      <alignment wrapText="1"/>
    </xf>
    <xf numFmtId="0" fontId="3" fillId="0" borderId="0" xfId="19" applyAlignment="1">
      <alignment horizontal="left" wrapText="1" indent="1"/>
    </xf>
    <xf numFmtId="0" fontId="43" fillId="0" borderId="0" xfId="1" applyFont="1"/>
    <xf numFmtId="0" fontId="7" fillId="0" borderId="67" xfId="1" applyFont="1" applyBorder="1"/>
    <xf numFmtId="0" fontId="7" fillId="0" borderId="68" xfId="1" applyFont="1" applyBorder="1" applyAlignment="1">
      <alignment vertical="center"/>
    </xf>
    <xf numFmtId="0" fontId="7" fillId="0" borderId="68" xfId="1" applyFont="1" applyBorder="1"/>
    <xf numFmtId="0" fontId="16" fillId="0" borderId="69" xfId="1" applyFont="1" applyBorder="1" applyAlignment="1">
      <alignment horizontal="center" wrapText="1"/>
    </xf>
    <xf numFmtId="0" fontId="16" fillId="12" borderId="69" xfId="1" applyFont="1" applyFill="1" applyBorder="1" applyAlignment="1">
      <alignment horizontal="center" wrapText="1"/>
    </xf>
    <xf numFmtId="0" fontId="16" fillId="12" borderId="70" xfId="1" applyFont="1" applyFill="1" applyBorder="1" applyAlignment="1">
      <alignment horizontal="center" wrapText="1"/>
    </xf>
    <xf numFmtId="0" fontId="16" fillId="12" borderId="8" xfId="1" applyFont="1" applyFill="1" applyBorder="1" applyAlignment="1">
      <alignment horizontal="center" wrapText="1"/>
    </xf>
    <xf numFmtId="0" fontId="16" fillId="0" borderId="67" xfId="1" applyFont="1" applyBorder="1" applyAlignment="1">
      <alignment horizontal="center" wrapText="1"/>
    </xf>
    <xf numFmtId="0" fontId="16" fillId="0" borderId="68" xfId="1" applyFont="1" applyBorder="1" applyAlignment="1">
      <alignment horizontal="center" wrapText="1"/>
    </xf>
    <xf numFmtId="0" fontId="7" fillId="11" borderId="68" xfId="1" applyFont="1" applyFill="1" applyBorder="1" applyProtection="1">
      <protection locked="0"/>
    </xf>
    <xf numFmtId="0" fontId="7" fillId="11" borderId="71" xfId="1" applyFont="1" applyFill="1" applyBorder="1" applyProtection="1">
      <protection locked="0"/>
    </xf>
    <xf numFmtId="0" fontId="7" fillId="11" borderId="8" xfId="1" applyFont="1" applyFill="1" applyBorder="1" applyProtection="1">
      <protection locked="0"/>
    </xf>
    <xf numFmtId="0" fontId="7" fillId="0" borderId="69" xfId="1" applyFont="1" applyBorder="1"/>
    <xf numFmtId="0" fontId="9" fillId="0" borderId="59"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28" xfId="1" applyFont="1" applyBorder="1" applyAlignment="1">
      <alignment horizontal="center" vertical="center" wrapText="1"/>
    </xf>
    <xf numFmtId="0" fontId="8" fillId="0" borderId="0" xfId="1" applyFont="1" applyAlignment="1">
      <alignment horizontal="left"/>
    </xf>
    <xf numFmtId="0" fontId="8" fillId="0" borderId="0" xfId="1" applyFont="1" applyAlignment="1">
      <alignment horizontal="center" wrapText="1"/>
    </xf>
    <xf numFmtId="0" fontId="30" fillId="11" borderId="8" xfId="6" applyFont="1" applyFill="1" applyBorder="1" applyAlignment="1" applyProtection="1">
      <alignment wrapText="1"/>
      <protection locked="0"/>
    </xf>
    <xf numFmtId="3" fontId="30" fillId="11" borderId="8" xfId="6" applyNumberFormat="1" applyFont="1" applyFill="1" applyBorder="1" applyProtection="1">
      <protection locked="0"/>
    </xf>
    <xf numFmtId="0" fontId="43" fillId="11" borderId="8" xfId="1" applyFont="1" applyFill="1" applyBorder="1" applyProtection="1">
      <protection locked="0"/>
    </xf>
    <xf numFmtId="167" fontId="43" fillId="0" borderId="16" xfId="20" applyNumberFormat="1" applyFont="1" applyBorder="1"/>
    <xf numFmtId="0" fontId="13" fillId="0" borderId="0" xfId="1" applyFont="1"/>
    <xf numFmtId="0" fontId="30" fillId="11" borderId="8" xfId="6" applyFont="1" applyFill="1" applyBorder="1" applyAlignment="1" applyProtection="1">
      <alignment vertical="top" wrapText="1"/>
      <protection locked="0"/>
    </xf>
    <xf numFmtId="0" fontId="30" fillId="11" borderId="72" xfId="6" applyFont="1" applyFill="1" applyBorder="1" applyAlignment="1" applyProtection="1">
      <alignment wrapText="1"/>
      <protection locked="0"/>
    </xf>
    <xf numFmtId="3" fontId="30" fillId="11" borderId="32" xfId="6" applyNumberFormat="1" applyFont="1" applyFill="1" applyBorder="1" applyProtection="1">
      <protection locked="0"/>
    </xf>
    <xf numFmtId="0" fontId="43" fillId="11" borderId="72" xfId="1" applyFont="1" applyFill="1" applyBorder="1" applyProtection="1">
      <protection locked="0"/>
    </xf>
    <xf numFmtId="0" fontId="17" fillId="2" borderId="59" xfId="6" applyFont="1" applyFill="1" applyBorder="1" applyAlignment="1">
      <alignment horizontal="right" wrapText="1"/>
    </xf>
    <xf numFmtId="3" fontId="9" fillId="0" borderId="14" xfId="1" applyNumberFormat="1" applyFont="1" applyBorder="1"/>
    <xf numFmtId="9" fontId="9" fillId="0" borderId="14" xfId="21" applyFont="1" applyBorder="1"/>
    <xf numFmtId="0" fontId="3" fillId="0" borderId="0" xfId="22"/>
    <xf numFmtId="0" fontId="31" fillId="0" borderId="1" xfId="22" applyFont="1" applyBorder="1" applyAlignment="1">
      <alignment horizontal="right" vertical="center" wrapText="1"/>
    </xf>
    <xf numFmtId="0" fontId="17" fillId="0" borderId="8" xfId="22" applyFont="1" applyBorder="1" applyAlignment="1">
      <alignment horizontal="center"/>
    </xf>
    <xf numFmtId="0" fontId="17" fillId="0" borderId="16" xfId="22" applyFont="1" applyBorder="1" applyAlignment="1">
      <alignment horizontal="center"/>
    </xf>
    <xf numFmtId="164" fontId="17" fillId="0" borderId="16" xfId="22" applyNumberFormat="1" applyFont="1" applyBorder="1" applyAlignment="1">
      <alignment horizontal="center" vertical="center"/>
    </xf>
    <xf numFmtId="0" fontId="3" fillId="0" borderId="0" xfId="22" applyAlignment="1">
      <alignment horizontal="center"/>
    </xf>
    <xf numFmtId="0" fontId="3" fillId="11" borderId="8" xfId="22" applyFont="1" applyFill="1" applyBorder="1" applyProtection="1">
      <protection locked="0"/>
    </xf>
    <xf numFmtId="164" fontId="3" fillId="11" borderId="8" xfId="22" applyNumberFormat="1" applyFill="1" applyBorder="1" applyAlignment="1" applyProtection="1">
      <alignment horizontal="center" vertical="center"/>
      <protection locked="0"/>
    </xf>
    <xf numFmtId="0" fontId="3" fillId="11" borderId="8" xfId="22" applyFill="1" applyBorder="1" applyProtection="1">
      <protection locked="0"/>
    </xf>
    <xf numFmtId="0" fontId="3" fillId="0" borderId="8" xfId="22" applyBorder="1"/>
    <xf numFmtId="0" fontId="34" fillId="0" borderId="0" xfId="22" applyFont="1" applyAlignment="1">
      <alignment horizontal="left" vertical="center" wrapText="1"/>
    </xf>
    <xf numFmtId="0" fontId="3" fillId="0" borderId="0" xfId="22" applyAlignment="1">
      <alignment wrapText="1"/>
    </xf>
    <xf numFmtId="0" fontId="40" fillId="0" borderId="0" xfId="22" applyFont="1" applyAlignment="1">
      <alignment vertical="center" wrapText="1"/>
    </xf>
    <xf numFmtId="0" fontId="3" fillId="0" borderId="0" xfId="22" applyAlignment="1">
      <alignment horizontal="left" indent="1"/>
    </xf>
    <xf numFmtId="171" fontId="14" fillId="8" borderId="0" xfId="22" applyNumberFormat="1" applyFont="1" applyFill="1" applyAlignment="1" applyProtection="1">
      <alignment horizontal="left" vertical="center" wrapText="1"/>
      <protection locked="0"/>
    </xf>
    <xf numFmtId="0" fontId="3" fillId="0" borderId="0" xfId="22" applyFont="1" applyAlignment="1">
      <alignment vertical="center" wrapText="1"/>
    </xf>
    <xf numFmtId="0" fontId="14" fillId="8" borderId="0" xfId="22" applyFont="1" applyFill="1" applyAlignment="1" applyProtection="1">
      <alignment vertical="center" wrapText="1"/>
      <protection locked="0"/>
    </xf>
    <xf numFmtId="0" fontId="3" fillId="0" borderId="0" xfId="22" applyAlignment="1">
      <alignment horizontal="left" vertical="center" indent="1"/>
    </xf>
    <xf numFmtId="0" fontId="3" fillId="0" borderId="0" xfId="22" applyAlignment="1">
      <alignment vertical="center"/>
    </xf>
    <xf numFmtId="0" fontId="3" fillId="0" borderId="0" xfId="22" applyAlignment="1">
      <alignment vertical="center" wrapText="1"/>
    </xf>
    <xf numFmtId="164" fontId="17" fillId="8" borderId="0" xfId="22" applyNumberFormat="1" applyFont="1" applyFill="1" applyAlignment="1" applyProtection="1">
      <alignment horizontal="left" vertical="center" wrapText="1" indent="2"/>
      <protection locked="0"/>
    </xf>
    <xf numFmtId="0" fontId="3" fillId="0" borderId="0" xfId="22" applyFont="1" applyAlignment="1">
      <alignment horizontal="left" vertical="top" wrapText="1"/>
    </xf>
    <xf numFmtId="0" fontId="14" fillId="0" borderId="0" xfId="22" applyFont="1" applyAlignment="1">
      <alignment vertical="center" wrapText="1"/>
    </xf>
    <xf numFmtId="0" fontId="14" fillId="8" borderId="13" xfId="22" applyFont="1" applyFill="1" applyBorder="1" applyAlignment="1" applyProtection="1">
      <alignment vertical="center" wrapText="1"/>
      <protection locked="0"/>
    </xf>
    <xf numFmtId="0" fontId="14" fillId="8" borderId="2" xfId="22" applyFont="1" applyFill="1" applyBorder="1" applyAlignment="1" applyProtection="1">
      <alignment vertical="center" wrapText="1"/>
      <protection locked="0"/>
    </xf>
    <xf numFmtId="0" fontId="3" fillId="8" borderId="0" xfId="22" applyFont="1" applyFill="1" applyAlignment="1" applyProtection="1">
      <alignment vertical="center" wrapText="1"/>
      <protection locked="0"/>
    </xf>
    <xf numFmtId="0" fontId="53" fillId="0" borderId="8" xfId="22" applyFont="1" applyBorder="1" applyAlignment="1">
      <alignment vertical="center" wrapText="1"/>
    </xf>
    <xf numFmtId="0" fontId="61" fillId="11" borderId="8" xfId="22" applyFont="1" applyFill="1" applyBorder="1" applyAlignment="1" applyProtection="1">
      <alignment vertical="center" wrapText="1"/>
      <protection locked="0"/>
    </xf>
    <xf numFmtId="0" fontId="7" fillId="0" borderId="0" xfId="25" applyFont="1" applyAlignment="1" applyProtection="1">
      <alignment vertical="center" wrapText="1"/>
    </xf>
    <xf numFmtId="0" fontId="3" fillId="0" borderId="13" xfId="22" applyFont="1" applyBorder="1" applyAlignment="1">
      <alignment vertical="center" wrapText="1"/>
    </xf>
    <xf numFmtId="0" fontId="3" fillId="0" borderId="0" xfId="26"/>
    <xf numFmtId="0" fontId="3" fillId="0" borderId="0" xfId="26" applyFont="1" applyAlignment="1"/>
    <xf numFmtId="0" fontId="3" fillId="0" borderId="0" xfId="26" applyFont="1"/>
    <xf numFmtId="0" fontId="71" fillId="0" borderId="0" xfId="26" applyFont="1" applyAlignment="1">
      <alignment horizontal="left" vertical="center" indent="2"/>
    </xf>
    <xf numFmtId="0" fontId="72" fillId="0" borderId="0" xfId="26" applyFont="1" applyAlignment="1">
      <alignment horizontal="left" vertical="center" indent="4"/>
    </xf>
    <xf numFmtId="0" fontId="71" fillId="0" borderId="0" xfId="26" applyFont="1" applyAlignment="1">
      <alignment vertical="center"/>
    </xf>
    <xf numFmtId="0" fontId="3" fillId="0" borderId="0" xfId="26" applyFont="1" applyAlignment="1">
      <alignment horizontal="left" vertical="center" indent="3"/>
    </xf>
    <xf numFmtId="0" fontId="72" fillId="0" borderId="0" xfId="26" applyFont="1" applyAlignment="1">
      <alignment horizontal="left" vertical="center" indent="10"/>
    </xf>
    <xf numFmtId="0" fontId="3" fillId="0" borderId="0" xfId="26" applyFont="1" applyAlignment="1">
      <alignment horizontal="right" vertical="top"/>
    </xf>
    <xf numFmtId="0" fontId="61" fillId="0" borderId="0" xfId="26" applyFont="1" applyAlignment="1">
      <alignment vertical="center"/>
    </xf>
    <xf numFmtId="0" fontId="6" fillId="0" borderId="0" xfId="26" applyFont="1" applyBorder="1"/>
    <xf numFmtId="0" fontId="6" fillId="0" borderId="0" xfId="26" applyFont="1" applyBorder="1" applyAlignment="1">
      <alignment vertical="center" wrapText="1"/>
    </xf>
    <xf numFmtId="0" fontId="6" fillId="0" borderId="0" xfId="26" applyFont="1"/>
    <xf numFmtId="0" fontId="3" fillId="0" borderId="0" xfId="26" applyFont="1" applyBorder="1"/>
    <xf numFmtId="0" fontId="3" fillId="0" borderId="0" xfId="26" applyFont="1" applyBorder="1" applyAlignment="1">
      <alignment vertical="center" wrapText="1"/>
    </xf>
    <xf numFmtId="0" fontId="72" fillId="0" borderId="0" xfId="26" applyFont="1" applyAlignment="1">
      <alignment horizontal="left" vertical="center" wrapText="1" indent="4"/>
    </xf>
    <xf numFmtId="0" fontId="17" fillId="0" borderId="0" xfId="26" applyFont="1" applyAlignment="1">
      <alignment horizontal="center" vertical="center"/>
    </xf>
    <xf numFmtId="0" fontId="3" fillId="0" borderId="0" xfId="26" applyFont="1" applyAlignment="1">
      <alignment vertical="center" wrapText="1"/>
    </xf>
    <xf numFmtId="0" fontId="3" fillId="0" borderId="0" xfId="26" applyFont="1" applyAlignment="1">
      <alignment vertical="center"/>
    </xf>
    <xf numFmtId="164" fontId="3" fillId="0" borderId="13" xfId="26" applyNumberFormat="1" applyBorder="1" applyProtection="1">
      <protection locked="0"/>
    </xf>
    <xf numFmtId="0" fontId="0" fillId="0" borderId="0" xfId="26" applyFont="1" applyBorder="1" applyAlignment="1">
      <alignment horizontal="center" wrapText="1"/>
    </xf>
    <xf numFmtId="0" fontId="3" fillId="0" borderId="2" xfId="26" applyBorder="1" applyAlignment="1" applyProtection="1">
      <alignment horizontal="center"/>
      <protection locked="0"/>
    </xf>
    <xf numFmtId="0" fontId="3" fillId="0" borderId="0" xfId="26" applyBorder="1" applyAlignment="1">
      <alignment horizontal="center"/>
    </xf>
    <xf numFmtId="0" fontId="6" fillId="0" borderId="13" xfId="6" applyBorder="1" applyAlignment="1">
      <alignment horizontal="left" vertical="top" wrapText="1"/>
    </xf>
    <xf numFmtId="0" fontId="27" fillId="0" borderId="0" xfId="27" applyFont="1" applyAlignment="1">
      <alignment wrapText="1"/>
    </xf>
    <xf numFmtId="0" fontId="9" fillId="0" borderId="0" xfId="27" applyFont="1" applyAlignment="1">
      <alignment vertical="center"/>
    </xf>
    <xf numFmtId="0" fontId="27" fillId="0" borderId="0" xfId="27" applyFont="1"/>
    <xf numFmtId="0" fontId="61" fillId="0" borderId="0" xfId="27" applyFont="1" applyAlignment="1">
      <alignment vertical="center"/>
    </xf>
    <xf numFmtId="0" fontId="53" fillId="0" borderId="0" xfId="27" applyFont="1" applyAlignment="1">
      <alignment horizontal="right" vertical="center"/>
    </xf>
    <xf numFmtId="0" fontId="61" fillId="0" borderId="0" xfId="27" applyFont="1" applyAlignment="1">
      <alignment vertical="center" wrapText="1"/>
    </xf>
    <xf numFmtId="0" fontId="53" fillId="0" borderId="0" xfId="27" applyFont="1" applyAlignment="1">
      <alignment horizontal="right" vertical="center" wrapText="1"/>
    </xf>
    <xf numFmtId="0" fontId="74" fillId="0" borderId="0" xfId="27" applyFont="1"/>
    <xf numFmtId="0" fontId="12" fillId="0" borderId="0" xfId="27" applyFont="1" applyAlignment="1">
      <alignment horizontal="right"/>
    </xf>
    <xf numFmtId="0" fontId="53" fillId="0" borderId="0" xfId="27" applyFont="1" applyAlignment="1">
      <alignment horizontal="right" vertical="top"/>
    </xf>
    <xf numFmtId="0" fontId="53" fillId="0" borderId="0" xfId="27" applyFont="1" applyAlignment="1">
      <alignment horizontal="left" vertical="center"/>
    </xf>
    <xf numFmtId="0" fontId="53" fillId="0" borderId="0" xfId="27" applyFont="1" applyAlignment="1">
      <alignment vertical="center" wrapText="1"/>
    </xf>
    <xf numFmtId="0" fontId="75" fillId="0" borderId="0" xfId="27" applyFont="1"/>
    <xf numFmtId="0" fontId="27" fillId="0" borderId="0" xfId="27" applyFont="1" applyAlignment="1">
      <alignment horizontal="right" wrapText="1"/>
    </xf>
    <xf numFmtId="0" fontId="27" fillId="0" borderId="0" xfId="27" applyFont="1" applyAlignment="1">
      <alignment horizontal="right"/>
    </xf>
    <xf numFmtId="0" fontId="68" fillId="0" borderId="0" xfId="27" applyFont="1" applyAlignment="1">
      <alignment horizontal="right" vertical="top" wrapText="1"/>
    </xf>
    <xf numFmtId="0" fontId="68" fillId="0" borderId="0" xfId="27" applyFont="1" applyAlignment="1">
      <alignment horizontal="right" vertical="center" wrapText="1"/>
    </xf>
    <xf numFmtId="0" fontId="77" fillId="0" borderId="0" xfId="27" applyFont="1" applyAlignment="1">
      <alignment vertical="center"/>
    </xf>
    <xf numFmtId="0" fontId="13" fillId="0" borderId="0" xfId="27" applyFont="1"/>
    <xf numFmtId="0" fontId="78" fillId="0" borderId="0" xfId="27" applyFont="1"/>
    <xf numFmtId="0" fontId="29" fillId="0" borderId="0" xfId="6" applyFont="1" applyAlignment="1">
      <alignment vertical="top" wrapText="1"/>
    </xf>
    <xf numFmtId="0" fontId="6" fillId="0" borderId="0" xfId="6" applyAlignment="1">
      <alignment vertical="top"/>
    </xf>
    <xf numFmtId="0" fontId="29" fillId="0" borderId="0" xfId="6" applyFont="1" applyAlignment="1">
      <alignment horizontal="right" vertical="top" wrapText="1"/>
    </xf>
    <xf numFmtId="0" fontId="29" fillId="0" borderId="13" xfId="6" applyFont="1" applyBorder="1" applyAlignment="1">
      <alignment horizontal="left" vertical="top" indent="1"/>
    </xf>
    <xf numFmtId="0" fontId="6" fillId="0" borderId="2" xfId="6" applyBorder="1" applyAlignment="1">
      <alignment horizontal="left" vertical="top" indent="1"/>
    </xf>
    <xf numFmtId="0" fontId="6" fillId="0" borderId="2" xfId="6" applyBorder="1" applyAlignment="1">
      <alignment horizontal="left" vertical="top" wrapText="1" indent="1"/>
    </xf>
    <xf numFmtId="0" fontId="6" fillId="0" borderId="2" xfId="6" applyBorder="1" applyAlignment="1">
      <alignment vertical="top" wrapText="1"/>
    </xf>
    <xf numFmtId="0" fontId="6" fillId="0" borderId="19" xfId="6" applyBorder="1" applyAlignment="1">
      <alignment vertical="top" wrapText="1"/>
    </xf>
    <xf numFmtId="0" fontId="29" fillId="4" borderId="1" xfId="6" applyFont="1" applyFill="1" applyBorder="1" applyAlignment="1">
      <alignment horizontal="right" vertical="top" wrapText="1"/>
    </xf>
    <xf numFmtId="0" fontId="6" fillId="4" borderId="3" xfId="6" applyFill="1" applyBorder="1" applyAlignment="1">
      <alignment vertical="top"/>
    </xf>
    <xf numFmtId="0" fontId="0" fillId="0" borderId="8" xfId="6" applyFont="1" applyBorder="1" applyAlignment="1">
      <alignment vertical="top" wrapText="1"/>
    </xf>
    <xf numFmtId="0" fontId="6" fillId="0" borderId="8" xfId="6" applyBorder="1" applyAlignment="1">
      <alignment horizontal="center" vertical="center" wrapText="1"/>
    </xf>
    <xf numFmtId="0" fontId="2" fillId="0" borderId="1" xfId="29" applyBorder="1" applyAlignment="1">
      <alignment horizontal="left" vertical="top" wrapText="1"/>
    </xf>
    <xf numFmtId="0" fontId="27" fillId="0" borderId="1" xfId="29" applyFont="1" applyBorder="1" applyAlignment="1">
      <alignment horizontal="left" vertical="top" wrapText="1"/>
    </xf>
    <xf numFmtId="0" fontId="6" fillId="0" borderId="8" xfId="6" applyBorder="1" applyAlignment="1">
      <alignment vertical="top" wrapText="1"/>
    </xf>
    <xf numFmtId="0" fontId="6" fillId="0" borderId="13" xfId="6" applyBorder="1" applyAlignment="1">
      <alignment vertical="top"/>
    </xf>
    <xf numFmtId="0" fontId="6" fillId="0" borderId="2" xfId="6" applyBorder="1" applyAlignment="1">
      <alignment vertical="top"/>
    </xf>
    <xf numFmtId="0" fontId="6" fillId="0" borderId="8" xfId="6" applyBorder="1" applyAlignment="1">
      <alignment vertical="top"/>
    </xf>
    <xf numFmtId="0" fontId="6" fillId="0" borderId="0" xfId="6" applyAlignment="1">
      <alignment horizontal="center" vertical="top"/>
    </xf>
    <xf numFmtId="0" fontId="26" fillId="0" borderId="0" xfId="7" applyAlignment="1">
      <alignment vertical="top" wrapText="1"/>
    </xf>
    <xf numFmtId="14" fontId="30" fillId="0" borderId="2" xfId="6" applyNumberFormat="1" applyFont="1" applyBorder="1" applyAlignment="1">
      <alignment horizontal="left" vertical="top" indent="1"/>
    </xf>
    <xf numFmtId="166" fontId="7" fillId="0" borderId="0" xfId="11"/>
    <xf numFmtId="166" fontId="7" fillId="0" borderId="0" xfId="11" applyAlignment="1">
      <alignment horizontal="left" vertical="top"/>
    </xf>
    <xf numFmtId="166" fontId="7" fillId="0" borderId="1" xfId="11" applyBorder="1" applyAlignment="1">
      <alignment horizontal="left" vertical="top" wrapText="1"/>
    </xf>
    <xf numFmtId="166" fontId="7" fillId="0" borderId="16" xfId="11" applyBorder="1" applyAlignment="1">
      <alignment vertical="top"/>
    </xf>
    <xf numFmtId="166" fontId="7" fillId="0" borderId="8" xfId="11" applyBorder="1"/>
    <xf numFmtId="166" fontId="27" fillId="0" borderId="0" xfId="11" applyFont="1"/>
    <xf numFmtId="166" fontId="7" fillId="0" borderId="1" xfId="11" applyBorder="1" applyAlignment="1">
      <alignment horizontal="left" vertical="top"/>
    </xf>
    <xf numFmtId="166" fontId="20" fillId="0" borderId="1" xfId="11" applyFont="1" applyBorder="1" applyAlignment="1">
      <alignment horizontal="left" vertical="top" shrinkToFit="1"/>
    </xf>
    <xf numFmtId="166" fontId="7" fillId="0" borderId="0" xfId="11" applyAlignment="1">
      <alignment horizontal="right" vertical="center"/>
    </xf>
    <xf numFmtId="166" fontId="15" fillId="0" borderId="1" xfId="11" applyFont="1" applyBorder="1" applyAlignment="1">
      <alignment horizontal="right" vertical="center"/>
    </xf>
    <xf numFmtId="166" fontId="7" fillId="0" borderId="0" xfId="11" applyAlignment="1">
      <alignment horizontal="left" vertical="top" indent="1"/>
    </xf>
    <xf numFmtId="166" fontId="8" fillId="0" borderId="2" xfId="11" applyFont="1" applyBorder="1" applyAlignment="1">
      <alignment horizontal="right" vertical="center"/>
    </xf>
    <xf numFmtId="166" fontId="12" fillId="4" borderId="32" xfId="11" applyFont="1" applyFill="1" applyBorder="1" applyAlignment="1">
      <alignment horizontal="center"/>
    </xf>
    <xf numFmtId="166" fontId="16" fillId="4" borderId="32" xfId="11" applyFont="1" applyFill="1" applyBorder="1" applyAlignment="1">
      <alignment horizontal="center" vertical="center" wrapText="1"/>
    </xf>
    <xf numFmtId="166" fontId="27" fillId="0" borderId="0" xfId="11" applyFont="1" applyAlignment="1">
      <alignment wrapText="1"/>
    </xf>
    <xf numFmtId="166" fontId="8" fillId="17" borderId="48" xfId="11" applyFont="1" applyFill="1" applyBorder="1" applyAlignment="1">
      <alignment horizontal="center" vertical="center"/>
    </xf>
    <xf numFmtId="44" fontId="7" fillId="0" borderId="48" xfId="28" applyFont="1" applyBorder="1" applyAlignment="1">
      <alignment horizontal="center" vertical="center"/>
    </xf>
    <xf numFmtId="166" fontId="20" fillId="0" borderId="0" xfId="11" applyFont="1" applyAlignment="1">
      <alignment vertical="center" wrapText="1"/>
    </xf>
    <xf numFmtId="166" fontId="7" fillId="0" borderId="0" xfId="11" applyAlignment="1">
      <alignment vertical="center"/>
    </xf>
    <xf numFmtId="166" fontId="7" fillId="0" borderId="0" xfId="11" applyAlignment="1">
      <alignment horizontal="left" vertical="center"/>
    </xf>
    <xf numFmtId="166" fontId="27" fillId="0" borderId="0" xfId="11" applyFont="1" applyAlignment="1">
      <alignment horizontal="left"/>
    </xf>
    <xf numFmtId="166" fontId="8" fillId="5" borderId="14" xfId="11" applyFont="1" applyFill="1" applyBorder="1" applyAlignment="1">
      <alignment horizontal="center" vertical="center"/>
    </xf>
    <xf numFmtId="44" fontId="7" fillId="0" borderId="8" xfId="28" applyFont="1" applyBorder="1" applyAlignment="1">
      <alignment horizontal="center" vertical="center"/>
    </xf>
    <xf numFmtId="0" fontId="27" fillId="0" borderId="8" xfId="11" applyNumberFormat="1" applyFont="1" applyBorder="1" applyAlignment="1">
      <alignment horizontal="left"/>
    </xf>
    <xf numFmtId="4" fontId="0" fillId="0" borderId="8" xfId="0" applyNumberFormat="1" applyBorder="1"/>
    <xf numFmtId="166" fontId="7" fillId="0" borderId="1" xfId="11" applyBorder="1" applyAlignment="1">
      <alignment horizontal="left" wrapText="1"/>
    </xf>
    <xf numFmtId="0" fontId="27" fillId="0" borderId="8" xfId="11" applyNumberFormat="1" applyFont="1" applyBorder="1" applyAlignment="1">
      <alignment horizontal="center" vertical="center"/>
    </xf>
    <xf numFmtId="4" fontId="0" fillId="0" borderId="8" xfId="0" applyNumberFormat="1" applyBorder="1" applyAlignment="1">
      <alignment vertical="center"/>
    </xf>
    <xf numFmtId="166" fontId="7" fillId="6" borderId="0" xfId="11" applyFill="1"/>
    <xf numFmtId="0" fontId="27" fillId="0" borderId="8" xfId="11" applyNumberFormat="1" applyFont="1" applyBorder="1" applyAlignment="1">
      <alignment horizontal="center"/>
    </xf>
    <xf numFmtId="166" fontId="8" fillId="0" borderId="49" xfId="11" applyFont="1" applyBorder="1" applyAlignment="1">
      <alignment horizontal="left" vertical="center" wrapText="1"/>
    </xf>
    <xf numFmtId="4" fontId="27" fillId="0" borderId="8" xfId="11" applyNumberFormat="1" applyFont="1" applyBorder="1"/>
    <xf numFmtId="4" fontId="7" fillId="2" borderId="8" xfId="0" applyNumberFormat="1" applyFont="1" applyFill="1" applyBorder="1" applyAlignment="1">
      <alignment horizontal="left" vertical="top" shrinkToFit="1"/>
    </xf>
    <xf numFmtId="166" fontId="7" fillId="0" borderId="37" xfId="11" applyBorder="1" applyAlignment="1">
      <alignment vertical="center"/>
    </xf>
    <xf numFmtId="166" fontId="27" fillId="0" borderId="17" xfId="11" applyFont="1" applyBorder="1"/>
    <xf numFmtId="166" fontId="7" fillId="12" borderId="0" xfId="11" applyFill="1" applyAlignment="1">
      <alignment horizontal="right" vertical="center"/>
    </xf>
    <xf numFmtId="166" fontId="7" fillId="12" borderId="33" xfId="11" applyFill="1" applyBorder="1"/>
    <xf numFmtId="166" fontId="7" fillId="12" borderId="0" xfId="11" applyFill="1"/>
    <xf numFmtId="166" fontId="27" fillId="12" borderId="0" xfId="11" applyFont="1" applyFill="1"/>
    <xf numFmtId="166" fontId="27" fillId="12" borderId="20" xfId="11" applyFont="1" applyFill="1" applyBorder="1"/>
    <xf numFmtId="0" fontId="28" fillId="12" borderId="33" xfId="16" applyFont="1" applyFill="1" applyBorder="1" applyAlignment="1">
      <alignment horizontal="left"/>
    </xf>
    <xf numFmtId="0" fontId="28" fillId="12" borderId="0" xfId="16" applyFont="1" applyFill="1" applyAlignment="1">
      <alignment horizontal="left"/>
    </xf>
    <xf numFmtId="0" fontId="28" fillId="12" borderId="24" xfId="16" applyFont="1" applyFill="1" applyBorder="1" applyAlignment="1">
      <alignment horizontal="left" wrapText="1"/>
    </xf>
    <xf numFmtId="0" fontId="28" fillId="12" borderId="50" xfId="16" applyFont="1" applyFill="1" applyBorder="1" applyAlignment="1">
      <alignment horizontal="left" wrapText="1"/>
    </xf>
    <xf numFmtId="0" fontId="0" fillId="0" borderId="0" xfId="0" applyAlignment="1">
      <alignment horizontal="right" vertical="center" wrapText="1"/>
    </xf>
    <xf numFmtId="0" fontId="17" fillId="0" borderId="0" xfId="6" applyFont="1" applyAlignment="1">
      <alignment horizontal="center"/>
    </xf>
    <xf numFmtId="0" fontId="14" fillId="0" borderId="0" xfId="0" applyFont="1" applyAlignment="1">
      <alignment horizontal="center" wrapText="1"/>
    </xf>
    <xf numFmtId="0" fontId="8" fillId="7" borderId="21" xfId="1" applyFont="1" applyFill="1" applyBorder="1" applyAlignment="1" applyProtection="1">
      <alignment horizontal="center" vertical="center"/>
      <protection locked="0"/>
    </xf>
    <xf numFmtId="0" fontId="8" fillId="7" borderId="18" xfId="1" applyFont="1" applyFill="1" applyBorder="1" applyAlignment="1" applyProtection="1">
      <alignment horizontal="center" vertical="center"/>
      <protection locked="0"/>
    </xf>
    <xf numFmtId="0" fontId="8" fillId="7" borderId="22" xfId="1" applyFont="1" applyFill="1" applyBorder="1" applyAlignment="1" applyProtection="1">
      <alignment horizontal="center" vertical="center"/>
      <protection locked="0"/>
    </xf>
    <xf numFmtId="0" fontId="9" fillId="0" borderId="21" xfId="1" applyFont="1" applyBorder="1" applyAlignment="1">
      <alignment horizontal="center" vertical="center"/>
    </xf>
    <xf numFmtId="0" fontId="9" fillId="0" borderId="18" xfId="1" applyFont="1" applyBorder="1" applyAlignment="1">
      <alignment horizontal="center" vertical="center"/>
    </xf>
    <xf numFmtId="0" fontId="9" fillId="0" borderId="22" xfId="1" applyFont="1" applyBorder="1" applyAlignment="1">
      <alignment horizontal="center" vertical="center"/>
    </xf>
    <xf numFmtId="0" fontId="10" fillId="0" borderId="21" xfId="1" applyFont="1" applyBorder="1" applyAlignment="1">
      <alignment horizontal="left" vertical="center"/>
    </xf>
    <xf numFmtId="0" fontId="10" fillId="0" borderId="18" xfId="1" applyFont="1" applyBorder="1" applyAlignment="1">
      <alignment horizontal="left" vertical="center"/>
    </xf>
    <xf numFmtId="0" fontId="10" fillId="7" borderId="18" xfId="1" applyFont="1" applyFill="1" applyBorder="1" applyAlignment="1" applyProtection="1">
      <alignment horizontal="center" vertical="center" wrapText="1"/>
      <protection locked="0"/>
    </xf>
    <xf numFmtId="0" fontId="10" fillId="7" borderId="40" xfId="1" applyFont="1" applyFill="1" applyBorder="1" applyAlignment="1" applyProtection="1">
      <alignment horizontal="center" vertical="center" wrapText="1"/>
      <protection locked="0"/>
    </xf>
    <xf numFmtId="0" fontId="8" fillId="0" borderId="24" xfId="1" applyFont="1" applyBorder="1" applyAlignment="1">
      <alignment horizontal="center" vertical="center"/>
    </xf>
    <xf numFmtId="0" fontId="27" fillId="0" borderId="17" xfId="1" applyFont="1" applyBorder="1"/>
    <xf numFmtId="0" fontId="20" fillId="0" borderId="0" xfId="1" applyFont="1" applyAlignment="1">
      <alignment horizontal="center" vertical="center" wrapText="1"/>
    </xf>
    <xf numFmtId="0" fontId="20" fillId="0" borderId="36" xfId="1" applyFont="1" applyBorder="1" applyAlignment="1">
      <alignment horizontal="center" vertical="center" wrapText="1"/>
    </xf>
    <xf numFmtId="0" fontId="10" fillId="7" borderId="21" xfId="1" applyFont="1" applyFill="1" applyBorder="1" applyAlignment="1" applyProtection="1">
      <alignment horizontal="center" vertical="center" wrapText="1"/>
      <protection locked="0"/>
    </xf>
    <xf numFmtId="164" fontId="9" fillId="7" borderId="21" xfId="1" applyNumberFormat="1" applyFont="1" applyFill="1" applyBorder="1" applyAlignment="1" applyProtection="1">
      <alignment horizontal="center" vertical="center" wrapText="1"/>
      <protection locked="0"/>
    </xf>
    <xf numFmtId="164" fontId="9" fillId="7" borderId="18" xfId="1" applyNumberFormat="1" applyFont="1" applyFill="1" applyBorder="1" applyAlignment="1" applyProtection="1">
      <alignment horizontal="center" vertical="center" wrapText="1"/>
      <protection locked="0"/>
    </xf>
    <xf numFmtId="164" fontId="9" fillId="7" borderId="40" xfId="1" applyNumberFormat="1" applyFont="1" applyFill="1" applyBorder="1" applyAlignment="1" applyProtection="1">
      <alignment horizontal="center" vertical="center" wrapText="1"/>
      <protection locked="0"/>
    </xf>
    <xf numFmtId="0" fontId="27" fillId="7" borderId="21" xfId="1" applyFont="1" applyFill="1" applyBorder="1" applyAlignment="1" applyProtection="1">
      <alignment horizontal="center" vertical="center" wrapText="1"/>
      <protection locked="0"/>
    </xf>
    <xf numFmtId="0" fontId="27" fillId="7" borderId="18" xfId="1" applyFont="1" applyFill="1" applyBorder="1" applyAlignment="1" applyProtection="1">
      <alignment horizontal="center" vertical="center" wrapText="1"/>
      <protection locked="0"/>
    </xf>
    <xf numFmtId="0" fontId="27" fillId="7" borderId="22" xfId="1" applyFont="1" applyFill="1" applyBorder="1" applyAlignment="1" applyProtection="1">
      <alignment horizontal="center" vertical="center" wrapText="1"/>
      <protection locked="0"/>
    </xf>
    <xf numFmtId="0" fontId="13" fillId="0" borderId="1" xfId="1" applyFont="1" applyBorder="1" applyAlignment="1">
      <alignment horizontal="right" vertical="center" wrapText="1" indent="1"/>
    </xf>
    <xf numFmtId="0" fontId="13" fillId="0" borderId="51" xfId="1" applyFont="1" applyBorder="1" applyAlignment="1">
      <alignment horizontal="right" vertical="center" wrapText="1" indent="1"/>
    </xf>
    <xf numFmtId="0" fontId="12" fillId="7" borderId="21" xfId="1" applyFont="1" applyFill="1" applyBorder="1" applyAlignment="1" applyProtection="1">
      <alignment horizontal="center" vertical="center" shrinkToFit="1"/>
      <protection locked="0"/>
    </xf>
    <xf numFmtId="0" fontId="12" fillId="7" borderId="18" xfId="1" applyFont="1" applyFill="1" applyBorder="1" applyAlignment="1" applyProtection="1">
      <alignment horizontal="center" vertical="center" shrinkToFit="1"/>
      <protection locked="0"/>
    </xf>
    <xf numFmtId="0" fontId="12" fillId="7" borderId="22" xfId="1" applyFont="1" applyFill="1" applyBorder="1" applyAlignment="1" applyProtection="1">
      <alignment horizontal="center" vertical="center" shrinkToFit="1"/>
      <protection locked="0"/>
    </xf>
    <xf numFmtId="0" fontId="12" fillId="7" borderId="21" xfId="1" applyFont="1" applyFill="1" applyBorder="1" applyAlignment="1" applyProtection="1">
      <alignment horizontal="center" vertical="center"/>
      <protection locked="0"/>
    </xf>
    <xf numFmtId="0" fontId="12" fillId="7" borderId="18" xfId="1" applyFont="1" applyFill="1" applyBorder="1" applyAlignment="1" applyProtection="1">
      <alignment horizontal="center" vertical="center"/>
      <protection locked="0"/>
    </xf>
    <xf numFmtId="0" fontId="12" fillId="7" borderId="22" xfId="1" applyFont="1" applyFill="1" applyBorder="1" applyAlignment="1" applyProtection="1">
      <alignment horizontal="center" vertical="center"/>
      <protection locked="0"/>
    </xf>
    <xf numFmtId="0" fontId="8" fillId="7" borderId="42" xfId="1" applyFont="1" applyFill="1" applyBorder="1" applyAlignment="1" applyProtection="1">
      <alignment horizontal="left" vertical="center" wrapText="1"/>
      <protection locked="0"/>
    </xf>
    <xf numFmtId="0" fontId="8" fillId="7" borderId="43" xfId="1" applyFont="1" applyFill="1" applyBorder="1" applyAlignment="1" applyProtection="1">
      <alignment horizontal="left" vertical="center" wrapText="1"/>
      <protection locked="0"/>
    </xf>
    <xf numFmtId="0" fontId="8" fillId="7" borderId="44" xfId="1" applyFont="1" applyFill="1" applyBorder="1" applyAlignment="1" applyProtection="1">
      <alignment horizontal="left" vertical="center" wrapText="1"/>
      <protection locked="0"/>
    </xf>
    <xf numFmtId="0" fontId="8" fillId="0" borderId="0" xfId="1" applyFont="1" applyAlignment="1">
      <alignment horizontal="center" vertical="center" wrapText="1"/>
    </xf>
    <xf numFmtId="0" fontId="8" fillId="0" borderId="0" xfId="1" applyFont="1" applyAlignment="1">
      <alignment horizontal="left" wrapText="1"/>
    </xf>
    <xf numFmtId="0" fontId="16" fillId="4" borderId="52" xfId="1" applyFont="1" applyFill="1" applyBorder="1" applyAlignment="1">
      <alignment horizontal="center" shrinkToFit="1"/>
    </xf>
    <xf numFmtId="0" fontId="16" fillId="4" borderId="39" xfId="1" applyFont="1" applyFill="1" applyBorder="1" applyAlignment="1">
      <alignment horizontal="center" shrinkToFit="1"/>
    </xf>
    <xf numFmtId="0" fontId="16" fillId="4" borderId="38" xfId="1" applyFont="1" applyFill="1" applyBorder="1" applyAlignment="1">
      <alignment horizontal="center" shrinkToFit="1"/>
    </xf>
    <xf numFmtId="0" fontId="12" fillId="5" borderId="1" xfId="1" applyFont="1" applyFill="1" applyBorder="1" applyAlignment="1">
      <alignment horizontal="center"/>
    </xf>
    <xf numFmtId="0" fontId="12" fillId="5" borderId="3" xfId="1" applyFont="1" applyFill="1" applyBorder="1" applyAlignment="1">
      <alignment horizontal="center"/>
    </xf>
    <xf numFmtId="0" fontId="9" fillId="8" borderId="45" xfId="1" applyFont="1" applyFill="1" applyBorder="1" applyAlignment="1" applyProtection="1">
      <alignment horizontal="center" vertical="center"/>
      <protection locked="0"/>
    </xf>
    <xf numFmtId="0" fontId="9" fillId="8" borderId="47" xfId="1" applyFont="1" applyFill="1" applyBorder="1" applyAlignment="1" applyProtection="1">
      <alignment horizontal="center" vertical="center"/>
      <protection locked="0"/>
    </xf>
    <xf numFmtId="0" fontId="13" fillId="7" borderId="53" xfId="1" applyFont="1" applyFill="1" applyBorder="1" applyAlignment="1" applyProtection="1">
      <alignment horizontal="center" vertical="center" wrapText="1" shrinkToFit="1"/>
      <protection locked="0"/>
    </xf>
    <xf numFmtId="0" fontId="13" fillId="7" borderId="56" xfId="1" applyFont="1" applyFill="1" applyBorder="1" applyAlignment="1" applyProtection="1">
      <alignment horizontal="center" vertical="center" wrapText="1" shrinkToFit="1"/>
      <protection locked="0"/>
    </xf>
    <xf numFmtId="0" fontId="13" fillId="7" borderId="54" xfId="1" applyFont="1" applyFill="1" applyBorder="1" applyAlignment="1" applyProtection="1">
      <alignment horizontal="center" vertical="center" wrapText="1"/>
      <protection locked="0"/>
    </xf>
    <xf numFmtId="0" fontId="13" fillId="7" borderId="26" xfId="1" applyFont="1" applyFill="1" applyBorder="1" applyAlignment="1" applyProtection="1">
      <alignment horizontal="center" vertical="center" wrapText="1"/>
      <protection locked="0"/>
    </xf>
    <xf numFmtId="0" fontId="13" fillId="7" borderId="57" xfId="1" applyFont="1" applyFill="1" applyBorder="1" applyAlignment="1" applyProtection="1">
      <alignment horizontal="center" vertical="center" wrapText="1"/>
      <protection locked="0"/>
    </xf>
    <xf numFmtId="0" fontId="13" fillId="7" borderId="23" xfId="1" applyFont="1" applyFill="1" applyBorder="1" applyAlignment="1" applyProtection="1">
      <alignment horizontal="center" vertical="center" wrapText="1"/>
      <protection locked="0"/>
    </xf>
    <xf numFmtId="44" fontId="9" fillId="0" borderId="55" xfId="15" applyFont="1" applyBorder="1" applyAlignment="1">
      <alignment horizontal="center" vertical="center"/>
    </xf>
    <xf numFmtId="44" fontId="9" fillId="0" borderId="58" xfId="15" applyFont="1" applyBorder="1" applyAlignment="1">
      <alignment horizontal="center" vertical="center"/>
    </xf>
    <xf numFmtId="44" fontId="8" fillId="0" borderId="34" xfId="17" applyFont="1" applyBorder="1" applyAlignment="1">
      <alignment horizontal="center" vertical="center"/>
    </xf>
    <xf numFmtId="44" fontId="8" fillId="0" borderId="35" xfId="17" applyFont="1" applyBorder="1" applyAlignment="1">
      <alignment horizontal="center" vertical="center"/>
    </xf>
    <xf numFmtId="44" fontId="8" fillId="0" borderId="37" xfId="17" applyFont="1" applyBorder="1" applyAlignment="1">
      <alignment horizontal="center" vertical="center"/>
    </xf>
    <xf numFmtId="44" fontId="8" fillId="0" borderId="23" xfId="17" applyFont="1" applyBorder="1" applyAlignment="1">
      <alignment horizontal="center" vertical="center"/>
    </xf>
    <xf numFmtId="0" fontId="6" fillId="0" borderId="13" xfId="6" applyBorder="1" applyAlignment="1">
      <alignment horizontal="left" vertical="top" wrapText="1"/>
    </xf>
    <xf numFmtId="0" fontId="20" fillId="7" borderId="15" xfId="1" applyFont="1" applyFill="1" applyBorder="1" applyAlignment="1" applyProtection="1">
      <alignment horizontal="center" vertical="center" wrapText="1"/>
      <protection locked="0"/>
    </xf>
    <xf numFmtId="0" fontId="20" fillId="7" borderId="22" xfId="1" applyFont="1" applyFill="1" applyBorder="1" applyAlignment="1" applyProtection="1">
      <alignment horizontal="center" vertical="center" wrapText="1"/>
      <protection locked="0"/>
    </xf>
    <xf numFmtId="0" fontId="27" fillId="0" borderId="0" xfId="1" applyFont="1"/>
    <xf numFmtId="0" fontId="7" fillId="0" borderId="24" xfId="1" applyFont="1" applyBorder="1" applyAlignment="1">
      <alignment horizontal="center" vertical="center"/>
    </xf>
    <xf numFmtId="0" fontId="8" fillId="4" borderId="1"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7" fillId="0" borderId="19" xfId="1" applyBorder="1" applyAlignment="1">
      <alignment horizontal="left" vertical="top" wrapText="1"/>
    </xf>
    <xf numFmtId="0" fontId="7" fillId="0" borderId="0" xfId="1" applyBorder="1" applyAlignment="1">
      <alignment horizontal="left" vertical="top" wrapText="1"/>
    </xf>
    <xf numFmtId="0" fontId="8" fillId="7" borderId="1" xfId="1" applyFont="1" applyFill="1" applyBorder="1" applyAlignment="1" applyProtection="1">
      <alignment horizontal="left" vertical="center" wrapText="1"/>
      <protection locked="0"/>
    </xf>
    <xf numFmtId="0" fontId="8" fillId="7" borderId="2" xfId="1" applyFont="1" applyFill="1" applyBorder="1" applyAlignment="1" applyProtection="1">
      <alignment horizontal="left" vertical="center" wrapText="1"/>
      <protection locked="0"/>
    </xf>
    <xf numFmtId="0" fontId="8" fillId="7" borderId="3" xfId="1" applyFont="1" applyFill="1" applyBorder="1" applyAlignment="1" applyProtection="1">
      <alignment horizontal="left" vertical="center" wrapText="1"/>
      <protection locked="0"/>
    </xf>
    <xf numFmtId="4" fontId="8" fillId="7" borderId="8" xfId="1" applyNumberFormat="1" applyFont="1" applyFill="1" applyBorder="1" applyAlignment="1" applyProtection="1">
      <alignment horizontal="right" vertical="center"/>
      <protection locked="0"/>
    </xf>
    <xf numFmtId="0" fontId="7" fillId="0" borderId="0" xfId="1" applyFont="1" applyAlignment="1">
      <alignment horizontal="right" vertical="center"/>
    </xf>
    <xf numFmtId="0" fontId="7" fillId="7" borderId="21" xfId="1" applyFont="1" applyFill="1" applyBorder="1" applyAlignment="1" applyProtection="1">
      <alignment vertical="center" wrapText="1"/>
      <protection locked="0"/>
    </xf>
    <xf numFmtId="0" fontId="7" fillId="7" borderId="18" xfId="1" applyFont="1" applyFill="1" applyBorder="1" applyAlignment="1" applyProtection="1">
      <alignment vertical="center" wrapText="1"/>
      <protection locked="0"/>
    </xf>
    <xf numFmtId="0" fontId="7" fillId="7" borderId="22" xfId="1" applyFont="1" applyFill="1" applyBorder="1" applyAlignment="1" applyProtection="1">
      <alignment vertical="center" wrapText="1"/>
      <protection locked="0"/>
    </xf>
    <xf numFmtId="4" fontId="8" fillId="7" borderId="8" xfId="1" applyNumberFormat="1" applyFont="1" applyFill="1" applyBorder="1" applyAlignment="1" applyProtection="1">
      <alignment vertical="center"/>
      <protection locked="0"/>
    </xf>
    <xf numFmtId="0" fontId="8" fillId="0" borderId="19" xfId="1" applyFont="1" applyBorder="1" applyAlignment="1">
      <alignment horizontal="right" vertical="center"/>
    </xf>
    <xf numFmtId="0" fontId="8" fillId="0" borderId="60" xfId="1" applyFont="1" applyBorder="1" applyAlignment="1">
      <alignment horizontal="right" vertical="center"/>
    </xf>
    <xf numFmtId="44" fontId="8" fillId="4" borderId="8" xfId="1" applyNumberFormat="1" applyFont="1" applyFill="1" applyBorder="1" applyAlignment="1">
      <alignment vertical="center"/>
    </xf>
    <xf numFmtId="0" fontId="8" fillId="4" borderId="8" xfId="1" applyFont="1" applyFill="1" applyBorder="1" applyAlignment="1">
      <alignment vertical="center"/>
    </xf>
    <xf numFmtId="0" fontId="7" fillId="0" borderId="0" xfId="1" applyFont="1" applyAlignment="1">
      <alignment vertical="center"/>
    </xf>
    <xf numFmtId="4" fontId="27" fillId="0" borderId="0" xfId="1" applyNumberFormat="1" applyFont="1"/>
    <xf numFmtId="0" fontId="7" fillId="0" borderId="17" xfId="1" applyFont="1" applyBorder="1" applyAlignment="1">
      <alignment horizontal="center" vertical="center"/>
    </xf>
    <xf numFmtId="0" fontId="27" fillId="0" borderId="24" xfId="1" applyFont="1" applyBorder="1"/>
    <xf numFmtId="0" fontId="28" fillId="0" borderId="0" xfId="1" applyFont="1" applyAlignment="1">
      <alignment horizontal="left" wrapText="1"/>
    </xf>
    <xf numFmtId="0" fontId="20" fillId="0" borderId="0" xfId="1" applyFont="1" applyAlignment="1">
      <alignment horizontal="left" vertical="top"/>
    </xf>
    <xf numFmtId="0" fontId="20" fillId="0" borderId="0" xfId="1" applyFont="1" applyAlignment="1">
      <alignment horizontal="center" vertical="top"/>
    </xf>
    <xf numFmtId="0" fontId="20" fillId="0" borderId="24" xfId="1" applyFont="1" applyBorder="1" applyAlignment="1">
      <alignment horizontal="center" vertical="center"/>
    </xf>
    <xf numFmtId="14" fontId="8" fillId="7" borderId="13" xfId="1" applyNumberFormat="1" applyFont="1" applyFill="1" applyBorder="1" applyAlignment="1" applyProtection="1">
      <alignment horizontal="center" vertical="center"/>
      <protection locked="0"/>
    </xf>
    <xf numFmtId="49" fontId="9" fillId="7" borderId="17" xfId="1" applyNumberFormat="1" applyFont="1" applyFill="1" applyBorder="1" applyAlignment="1" applyProtection="1">
      <alignment horizontal="center" vertical="center" wrapText="1"/>
      <protection locked="0"/>
    </xf>
    <xf numFmtId="164" fontId="18" fillId="0" borderId="19" xfId="0" applyNumberFormat="1" applyFont="1" applyBorder="1" applyAlignment="1">
      <alignment horizontal="center"/>
    </xf>
    <xf numFmtId="0" fontId="18" fillId="0" borderId="19" xfId="0" applyFont="1" applyBorder="1" applyAlignment="1">
      <alignment horizontal="center"/>
    </xf>
    <xf numFmtId="0" fontId="0" fillId="0" borderId="13" xfId="0" applyFont="1" applyBorder="1" applyAlignment="1">
      <alignment horizontal="center" vertical="center"/>
    </xf>
    <xf numFmtId="164" fontId="0" fillId="0" borderId="13" xfId="0" applyNumberFormat="1" applyFont="1" applyBorder="1" applyAlignment="1">
      <alignment horizontal="center"/>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165" fontId="18" fillId="0" borderId="19" xfId="0" applyNumberFormat="1" applyFont="1" applyBorder="1" applyAlignment="1">
      <alignment horizontal="center"/>
    </xf>
    <xf numFmtId="0" fontId="0" fillId="0" borderId="8" xfId="0" applyFont="1" applyBorder="1" applyAlignment="1">
      <alignment horizontal="center"/>
    </xf>
    <xf numFmtId="165" fontId="0" fillId="0" borderId="8" xfId="0" applyNumberFormat="1" applyFont="1" applyBorder="1" applyAlignment="1">
      <alignment horizontal="center"/>
    </xf>
    <xf numFmtId="0" fontId="0" fillId="0" borderId="0" xfId="0" applyFont="1" applyAlignment="1">
      <alignment horizontal="right" vertical="center"/>
    </xf>
    <xf numFmtId="0" fontId="0" fillId="0" borderId="20" xfId="0" applyFont="1" applyBorder="1" applyAlignment="1">
      <alignment horizontal="right" vertical="center"/>
    </xf>
    <xf numFmtId="0" fontId="0" fillId="0" borderId="8" xfId="0" applyFont="1" applyBorder="1" applyAlignment="1">
      <alignment horizontal="left" vertical="top" wrapText="1"/>
    </xf>
    <xf numFmtId="0" fontId="0" fillId="0" borderId="8" xfId="0" applyFont="1" applyBorder="1" applyAlignment="1">
      <alignment horizontal="left"/>
    </xf>
    <xf numFmtId="0" fontId="0" fillId="0" borderId="13" xfId="0" applyFont="1" applyBorder="1" applyAlignment="1">
      <alignment horizontal="left"/>
    </xf>
    <xf numFmtId="0" fontId="0" fillId="0" borderId="0" xfId="0" applyFont="1" applyAlignment="1">
      <alignment horizontal="left" vertical="center" wrapText="1"/>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right" vertical="top"/>
    </xf>
    <xf numFmtId="0" fontId="23" fillId="0" borderId="8" xfId="0" applyFont="1" applyFill="1" applyBorder="1" applyAlignment="1">
      <alignment horizontal="center" vertical="top" wrapText="1"/>
    </xf>
    <xf numFmtId="0" fontId="22" fillId="0" borderId="0" xfId="0" applyFont="1" applyFill="1" applyBorder="1" applyAlignment="1">
      <alignment horizontal="center" vertical="center"/>
    </xf>
    <xf numFmtId="49" fontId="0" fillId="0" borderId="8" xfId="0" applyNumberFormat="1" applyFont="1" applyBorder="1" applyAlignment="1">
      <alignment horizontal="center" vertical="center"/>
    </xf>
    <xf numFmtId="0" fontId="0" fillId="0" borderId="8" xfId="0" applyFont="1" applyBorder="1" applyAlignment="1"/>
    <xf numFmtId="164" fontId="0" fillId="0" borderId="8" xfId="0" applyNumberFormat="1" applyFont="1" applyBorder="1" applyAlignment="1">
      <alignment horizontal="center" vertical="center"/>
    </xf>
    <xf numFmtId="0" fontId="18" fillId="0" borderId="0" xfId="0" applyFont="1" applyAlignment="1">
      <alignment horizontal="center"/>
    </xf>
    <xf numFmtId="165" fontId="0" fillId="0" borderId="8" xfId="0" applyNumberFormat="1" applyFont="1" applyBorder="1" applyAlignment="1">
      <alignment horizontal="center" vertical="center"/>
    </xf>
    <xf numFmtId="0" fontId="18" fillId="9" borderId="25" xfId="6" applyFont="1" applyFill="1" applyBorder="1" applyAlignment="1">
      <alignment horizontal="center" vertical="top" wrapText="1"/>
    </xf>
    <xf numFmtId="0" fontId="18" fillId="9" borderId="24" xfId="6" applyFont="1" applyFill="1" applyBorder="1" applyAlignment="1">
      <alignment horizontal="center" vertical="top" wrapText="1"/>
    </xf>
    <xf numFmtId="0" fontId="36" fillId="0" borderId="64" xfId="6" applyFont="1" applyBorder="1" applyAlignment="1">
      <alignment horizontal="center" vertical="center" wrapText="1"/>
    </xf>
    <xf numFmtId="0" fontId="36" fillId="0" borderId="5" xfId="6" applyFont="1" applyBorder="1" applyAlignment="1">
      <alignment horizontal="center" vertical="center" wrapText="1"/>
    </xf>
    <xf numFmtId="0" fontId="36" fillId="0" borderId="6" xfId="6" applyFont="1" applyBorder="1" applyAlignment="1">
      <alignment horizontal="center" vertical="center" wrapText="1"/>
    </xf>
    <xf numFmtId="0" fontId="36" fillId="0" borderId="7" xfId="6" applyFont="1" applyBorder="1" applyAlignment="1">
      <alignment horizontal="center" vertical="center" wrapText="1"/>
    </xf>
    <xf numFmtId="0" fontId="36" fillId="0" borderId="9" xfId="6" applyFont="1" applyBorder="1" applyAlignment="1">
      <alignment horizontal="center" vertical="center" wrapText="1"/>
    </xf>
    <xf numFmtId="0" fontId="36" fillId="0" borderId="10" xfId="6" applyFont="1" applyBorder="1" applyAlignment="1">
      <alignment horizontal="center" vertical="center" wrapText="1"/>
    </xf>
    <xf numFmtId="0" fontId="35" fillId="0" borderId="34" xfId="6" applyFont="1" applyBorder="1" applyAlignment="1">
      <alignment horizontal="center" vertical="center" wrapText="1"/>
    </xf>
    <xf numFmtId="0" fontId="35" fillId="0" borderId="35" xfId="6" applyFont="1" applyBorder="1" applyAlignment="1">
      <alignment horizontal="center" vertical="center" wrapText="1"/>
    </xf>
    <xf numFmtId="0" fontId="35" fillId="0" borderId="37" xfId="6" applyFont="1" applyBorder="1" applyAlignment="1">
      <alignment horizontal="center" vertical="center" wrapText="1"/>
    </xf>
    <xf numFmtId="0" fontId="35" fillId="0" borderId="23" xfId="6" applyFont="1" applyBorder="1" applyAlignment="1">
      <alignment horizontal="center" vertical="center" wrapText="1"/>
    </xf>
    <xf numFmtId="0" fontId="30" fillId="0" borderId="25" xfId="6" applyFont="1" applyBorder="1" applyAlignment="1">
      <alignment horizontal="center" vertical="top" wrapText="1"/>
    </xf>
    <xf numFmtId="0" fontId="30" fillId="0" borderId="24" xfId="6" applyFont="1" applyBorder="1" applyAlignment="1">
      <alignment horizontal="center" vertical="top" wrapText="1"/>
    </xf>
    <xf numFmtId="0" fontId="30" fillId="0" borderId="26" xfId="6" applyFont="1" applyBorder="1" applyAlignment="1">
      <alignment horizontal="center" vertical="top" wrapText="1"/>
    </xf>
    <xf numFmtId="0" fontId="31" fillId="5" borderId="21" xfId="6" applyFont="1" applyFill="1" applyBorder="1" applyAlignment="1">
      <alignment horizontal="center" vertical="center" wrapText="1"/>
    </xf>
    <xf numFmtId="0" fontId="31" fillId="5" borderId="18" xfId="6" applyFont="1" applyFill="1" applyBorder="1" applyAlignment="1">
      <alignment horizontal="center" vertical="center" wrapText="1"/>
    </xf>
    <xf numFmtId="0" fontId="31" fillId="5" borderId="22" xfId="6" applyFont="1" applyFill="1" applyBorder="1" applyAlignment="1">
      <alignment horizontal="center" vertical="center" wrapText="1"/>
    </xf>
    <xf numFmtId="0" fontId="0" fillId="0" borderId="25" xfId="6" applyFont="1" applyBorder="1" applyAlignment="1">
      <alignment horizontal="center" vertical="center" wrapText="1"/>
    </xf>
    <xf numFmtId="0" fontId="3" fillId="0" borderId="24" xfId="6" applyFont="1" applyBorder="1" applyAlignment="1">
      <alignment horizontal="center" vertical="center" wrapText="1"/>
    </xf>
    <xf numFmtId="0" fontId="3" fillId="0" borderId="26" xfId="6" applyFont="1" applyBorder="1" applyAlignment="1">
      <alignment horizontal="center" vertical="center" wrapText="1"/>
    </xf>
    <xf numFmtId="0" fontId="32" fillId="0" borderId="37" xfId="6" applyFont="1" applyBorder="1" applyAlignment="1">
      <alignment horizontal="center" vertical="center" wrapText="1"/>
    </xf>
    <xf numFmtId="0" fontId="32" fillId="0" borderId="17" xfId="6" applyFont="1" applyBorder="1" applyAlignment="1">
      <alignment horizontal="center" vertical="center" wrapText="1"/>
    </xf>
    <xf numFmtId="0" fontId="32" fillId="0" borderId="23" xfId="6" applyFont="1" applyBorder="1" applyAlignment="1">
      <alignment horizontal="center" vertical="center" wrapText="1"/>
    </xf>
    <xf numFmtId="0" fontId="33" fillId="0" borderId="24" xfId="6" applyFont="1" applyBorder="1" applyAlignment="1">
      <alignment vertical="top" wrapText="1"/>
    </xf>
    <xf numFmtId="0" fontId="33" fillId="0" borderId="26" xfId="6" applyFont="1" applyBorder="1" applyAlignment="1">
      <alignment vertical="top" wrapText="1"/>
    </xf>
    <xf numFmtId="0" fontId="17" fillId="8" borderId="21" xfId="6" applyFont="1" applyFill="1" applyBorder="1" applyAlignment="1" applyProtection="1">
      <alignment horizontal="center" vertical="top" wrapText="1"/>
      <protection locked="0"/>
    </xf>
    <xf numFmtId="0" fontId="17" fillId="8" borderId="18" xfId="6" applyFont="1" applyFill="1" applyBorder="1" applyAlignment="1" applyProtection="1">
      <alignment horizontal="center" vertical="top" wrapText="1"/>
      <protection locked="0"/>
    </xf>
    <xf numFmtId="0" fontId="17" fillId="8" borderId="22" xfId="6" applyFont="1" applyFill="1" applyBorder="1" applyAlignment="1" applyProtection="1">
      <alignment horizontal="center" vertical="top" wrapText="1"/>
      <protection locked="0"/>
    </xf>
    <xf numFmtId="0" fontId="14" fillId="0" borderId="42" xfId="19" applyFont="1" applyBorder="1" applyAlignment="1">
      <alignment horizontal="center" wrapText="1"/>
    </xf>
    <xf numFmtId="0" fontId="14" fillId="0" borderId="46" xfId="19" applyFont="1" applyBorder="1" applyAlignment="1">
      <alignment horizontal="center" wrapText="1"/>
    </xf>
    <xf numFmtId="165" fontId="3" fillId="0" borderId="25" xfId="19" applyNumberFormat="1" applyBorder="1" applyAlignment="1">
      <alignment horizontal="center" vertical="center" wrapText="1"/>
    </xf>
    <xf numFmtId="165" fontId="3" fillId="0" borderId="24" xfId="19" applyNumberFormat="1" applyBorder="1" applyAlignment="1">
      <alignment horizontal="center" vertical="center" wrapText="1"/>
    </xf>
    <xf numFmtId="165" fontId="3" fillId="0" borderId="26" xfId="19" applyNumberFormat="1" applyBorder="1" applyAlignment="1">
      <alignment horizontal="center" vertical="center" wrapText="1"/>
    </xf>
    <xf numFmtId="165" fontId="3" fillId="0" borderId="65" xfId="19" applyNumberFormat="1" applyBorder="1" applyAlignment="1">
      <alignment horizontal="center" vertical="center" wrapText="1"/>
    </xf>
    <xf numFmtId="165" fontId="3" fillId="0" borderId="0" xfId="19" applyNumberFormat="1" applyBorder="1" applyAlignment="1">
      <alignment horizontal="center" vertical="center" wrapText="1"/>
    </xf>
    <xf numFmtId="165" fontId="3" fillId="0" borderId="36" xfId="19" applyNumberFormat="1" applyBorder="1" applyAlignment="1">
      <alignment horizontal="center" vertical="center" wrapText="1"/>
    </xf>
    <xf numFmtId="165" fontId="3" fillId="0" borderId="37" xfId="19" applyNumberFormat="1" applyBorder="1" applyAlignment="1">
      <alignment horizontal="center" vertical="center" wrapText="1"/>
    </xf>
    <xf numFmtId="165" fontId="3" fillId="0" borderId="17" xfId="19" applyNumberFormat="1" applyBorder="1" applyAlignment="1">
      <alignment horizontal="center" vertical="center" wrapText="1"/>
    </xf>
    <xf numFmtId="165" fontId="3" fillId="0" borderId="23" xfId="19" applyNumberFormat="1" applyBorder="1" applyAlignment="1">
      <alignment horizontal="center" vertical="center" wrapText="1"/>
    </xf>
    <xf numFmtId="0" fontId="17" fillId="0" borderId="0" xfId="19" applyFont="1" applyAlignment="1">
      <alignment horizontal="center"/>
    </xf>
    <xf numFmtId="0" fontId="17" fillId="0" borderId="0" xfId="19" applyFont="1" applyAlignment="1">
      <alignment horizontal="right"/>
    </xf>
    <xf numFmtId="0" fontId="17" fillId="11" borderId="21" xfId="19" applyFont="1" applyFill="1" applyBorder="1" applyAlignment="1" applyProtection="1">
      <alignment horizontal="center" vertical="center"/>
      <protection locked="0"/>
    </xf>
    <xf numFmtId="0" fontId="17" fillId="11" borderId="18" xfId="19" applyFont="1" applyFill="1" applyBorder="1" applyAlignment="1" applyProtection="1">
      <alignment horizontal="center" vertical="center"/>
      <protection locked="0"/>
    </xf>
    <xf numFmtId="0" fontId="17" fillId="11" borderId="22" xfId="19" applyFont="1" applyFill="1" applyBorder="1" applyAlignment="1" applyProtection="1">
      <alignment horizontal="center" vertical="center"/>
      <protection locked="0"/>
    </xf>
    <xf numFmtId="0" fontId="3" fillId="0" borderId="0" xfId="19" applyAlignment="1">
      <alignment horizontal="left" vertical="top" wrapText="1"/>
    </xf>
    <xf numFmtId="0" fontId="39" fillId="0" borderId="0" xfId="19" applyFont="1" applyAlignment="1">
      <alignment horizontal="left" vertical="center" wrapText="1"/>
    </xf>
    <xf numFmtId="0" fontId="9" fillId="11" borderId="59" xfId="1" applyFont="1" applyFill="1" applyBorder="1" applyAlignment="1" applyProtection="1">
      <alignment horizontal="center" wrapText="1"/>
      <protection locked="0"/>
    </xf>
    <xf numFmtId="0" fontId="9" fillId="11" borderId="14" xfId="1" applyFont="1" applyFill="1" applyBorder="1" applyAlignment="1" applyProtection="1">
      <alignment horizontal="center" wrapText="1"/>
      <protection locked="0"/>
    </xf>
    <xf numFmtId="0" fontId="9" fillId="11" borderId="66" xfId="1" applyFont="1" applyFill="1" applyBorder="1" applyAlignment="1" applyProtection="1">
      <alignment horizontal="center" wrapText="1"/>
      <protection locked="0"/>
    </xf>
    <xf numFmtId="0" fontId="9" fillId="11" borderId="29" xfId="1" applyFont="1" applyFill="1" applyBorder="1" applyAlignment="1" applyProtection="1">
      <alignment horizontal="center" vertical="center" wrapText="1"/>
      <protection locked="0"/>
    </xf>
    <xf numFmtId="0" fontId="9" fillId="11" borderId="13" xfId="1" applyFont="1" applyFill="1" applyBorder="1" applyAlignment="1" applyProtection="1">
      <alignment horizontal="center" vertical="center" wrapText="1"/>
      <protection locked="0"/>
    </xf>
    <xf numFmtId="0" fontId="9" fillId="11" borderId="31" xfId="1" applyFont="1" applyFill="1" applyBorder="1" applyAlignment="1" applyProtection="1">
      <alignment horizontal="center" vertical="center" wrapText="1"/>
      <protection locked="0"/>
    </xf>
    <xf numFmtId="0" fontId="17" fillId="11" borderId="8" xfId="6" applyFont="1" applyFill="1" applyBorder="1" applyAlignment="1" applyProtection="1">
      <alignment horizontal="center" wrapText="1"/>
      <protection locked="0"/>
    </xf>
    <xf numFmtId="0" fontId="44" fillId="0" borderId="1" xfId="22" applyFont="1" applyBorder="1" applyAlignment="1">
      <alignment horizontal="center" vertical="center" wrapText="1"/>
    </xf>
    <xf numFmtId="0" fontId="44" fillId="0" borderId="2" xfId="22" applyFont="1" applyBorder="1" applyAlignment="1">
      <alignment horizontal="center" vertical="center" wrapText="1"/>
    </xf>
    <xf numFmtId="0" fontId="44" fillId="0" borderId="3" xfId="22" applyFont="1" applyBorder="1" applyAlignment="1">
      <alignment horizontal="center" vertical="center" wrapText="1"/>
    </xf>
    <xf numFmtId="0" fontId="14" fillId="0" borderId="33" xfId="22" applyFont="1" applyBorder="1" applyAlignment="1">
      <alignment horizontal="center"/>
    </xf>
    <xf numFmtId="0" fontId="14" fillId="0" borderId="0" xfId="22" applyFont="1" applyBorder="1" applyAlignment="1">
      <alignment horizontal="center"/>
    </xf>
    <xf numFmtId="0" fontId="31" fillId="11" borderId="21" xfId="22" applyFont="1" applyFill="1" applyBorder="1" applyAlignment="1" applyProtection="1">
      <alignment horizontal="center" vertical="center" wrapText="1"/>
      <protection locked="0"/>
    </xf>
    <xf numFmtId="0" fontId="31" fillId="11" borderId="22" xfId="22" applyFont="1" applyFill="1" applyBorder="1" applyAlignment="1" applyProtection="1">
      <alignment horizontal="center" vertical="center" wrapText="1"/>
      <protection locked="0"/>
    </xf>
    <xf numFmtId="0" fontId="14" fillId="0" borderId="1" xfId="22" applyFont="1" applyBorder="1" applyAlignment="1">
      <alignment horizontal="right"/>
    </xf>
    <xf numFmtId="0" fontId="14" fillId="0" borderId="3" xfId="22" applyFont="1" applyBorder="1" applyAlignment="1">
      <alignment horizontal="right"/>
    </xf>
    <xf numFmtId="0" fontId="14" fillId="0" borderId="1" xfId="22" applyFont="1" applyBorder="1" applyAlignment="1">
      <alignment horizontal="center"/>
    </xf>
    <xf numFmtId="0" fontId="14" fillId="0" borderId="2" xfId="22" applyFont="1" applyBorder="1" applyAlignment="1">
      <alignment horizontal="center"/>
    </xf>
    <xf numFmtId="0" fontId="14" fillId="0" borderId="3" xfId="22" applyFont="1" applyBorder="1" applyAlignment="1">
      <alignment horizontal="center"/>
    </xf>
    <xf numFmtId="0" fontId="3" fillId="0" borderId="0" xfId="22" applyFont="1" applyAlignment="1">
      <alignment horizontal="left" vertical="top" wrapText="1"/>
    </xf>
    <xf numFmtId="0" fontId="3" fillId="0" borderId="0" xfId="22" applyFont="1" applyAlignment="1">
      <alignment horizontal="center" vertical="center" wrapText="1"/>
    </xf>
    <xf numFmtId="0" fontId="3" fillId="0" borderId="0" xfId="22" applyFont="1" applyAlignment="1">
      <alignment horizontal="left" vertical="center" wrapText="1"/>
    </xf>
    <xf numFmtId="0" fontId="3" fillId="0" borderId="13" xfId="22" applyBorder="1" applyAlignment="1">
      <alignment horizontal="center" wrapText="1"/>
    </xf>
    <xf numFmtId="0" fontId="61" fillId="0" borderId="0" xfId="27" applyFont="1" applyAlignment="1">
      <alignment horizontal="left" vertical="center" wrapText="1"/>
    </xf>
    <xf numFmtId="0" fontId="27" fillId="0" borderId="0" xfId="27" applyFont="1" applyAlignment="1">
      <alignment horizontal="left" vertical="center"/>
    </xf>
    <xf numFmtId="0" fontId="27" fillId="0" borderId="13" xfId="27" applyFont="1" applyBorder="1" applyAlignment="1">
      <alignment horizontal="center"/>
    </xf>
    <xf numFmtId="0" fontId="61" fillId="0" borderId="0" xfId="27" applyFont="1" applyAlignment="1">
      <alignment horizontal="center" vertical="center"/>
    </xf>
    <xf numFmtId="0" fontId="13" fillId="0" borderId="0" xfId="27" applyFont="1" applyAlignment="1">
      <alignment horizontal="left" indent="2"/>
    </xf>
    <xf numFmtId="0" fontId="13" fillId="0" borderId="0" xfId="27" applyFont="1" applyAlignment="1">
      <alignment horizontal="right" indent="2"/>
    </xf>
    <xf numFmtId="0" fontId="13" fillId="0" borderId="0" xfId="27" applyFont="1" applyAlignment="1">
      <alignment horizontal="right" indent="3"/>
    </xf>
    <xf numFmtId="0" fontId="68" fillId="0" borderId="0" xfId="27" applyFont="1" applyAlignment="1">
      <alignment horizontal="left" vertical="center" wrapText="1"/>
    </xf>
    <xf numFmtId="0" fontId="27" fillId="0" borderId="13" xfId="27" applyFont="1" applyBorder="1" applyAlignment="1">
      <alignment horizontal="left" vertical="top" wrapText="1"/>
    </xf>
    <xf numFmtId="0" fontId="76" fillId="0" borderId="19" xfId="27" applyFont="1" applyBorder="1" applyAlignment="1">
      <alignment horizontal="left" vertical="center" wrapText="1"/>
    </xf>
    <xf numFmtId="0" fontId="76" fillId="0" borderId="0" xfId="27" applyFont="1" applyAlignment="1">
      <alignment horizontal="left" vertical="center"/>
    </xf>
    <xf numFmtId="0" fontId="68" fillId="0" borderId="0" xfId="27" applyFont="1" applyAlignment="1">
      <alignment horizontal="left" vertical="top" wrapText="1"/>
    </xf>
    <xf numFmtId="0" fontId="76" fillId="0" borderId="0" xfId="27" applyFont="1" applyAlignment="1">
      <alignment horizontal="left" vertical="top" wrapText="1"/>
    </xf>
    <xf numFmtId="0" fontId="27" fillId="0" borderId="0" xfId="27" applyFont="1" applyAlignment="1">
      <alignment horizontal="left"/>
    </xf>
    <xf numFmtId="0" fontId="13" fillId="0" borderId="0" xfId="27" applyFont="1" applyAlignment="1">
      <alignment horizontal="left"/>
    </xf>
    <xf numFmtId="0" fontId="27" fillId="0" borderId="13" xfId="27" applyFont="1" applyBorder="1" applyAlignment="1">
      <alignment horizontal="center" wrapText="1"/>
    </xf>
    <xf numFmtId="0" fontId="76" fillId="0" borderId="19" xfId="27" applyFont="1" applyBorder="1" applyAlignment="1">
      <alignment horizontal="left" wrapText="1"/>
    </xf>
    <xf numFmtId="0" fontId="61" fillId="0" borderId="13" xfId="27" applyFont="1" applyBorder="1" applyAlignment="1">
      <alignment horizontal="left" vertical="center" wrapText="1"/>
    </xf>
    <xf numFmtId="0" fontId="61" fillId="0" borderId="13" xfId="27" applyFont="1" applyBorder="1" applyAlignment="1">
      <alignment horizontal="center" vertical="center" wrapText="1"/>
    </xf>
    <xf numFmtId="0" fontId="61" fillId="0" borderId="2" xfId="27" applyFont="1" applyBorder="1" applyAlignment="1">
      <alignment horizontal="center" vertical="center" wrapText="1"/>
    </xf>
    <xf numFmtId="0" fontId="27" fillId="0" borderId="2" xfId="27" applyFont="1" applyBorder="1" applyAlignment="1">
      <alignment horizontal="center"/>
    </xf>
    <xf numFmtId="0" fontId="53" fillId="0" borderId="0" xfId="27" applyFont="1" applyAlignment="1">
      <alignment horizontal="left" vertical="top" wrapText="1"/>
    </xf>
    <xf numFmtId="0" fontId="53" fillId="0" borderId="0" xfId="27" applyFont="1" applyAlignment="1">
      <alignment horizontal="center" vertical="center" wrapText="1"/>
    </xf>
    <xf numFmtId="0" fontId="27" fillId="0" borderId="13" xfId="27" applyFont="1" applyBorder="1" applyAlignment="1">
      <alignment horizontal="left"/>
    </xf>
    <xf numFmtId="0" fontId="8" fillId="0" borderId="0" xfId="27" applyFont="1" applyAlignment="1">
      <alignment horizontal="right"/>
    </xf>
    <xf numFmtId="0" fontId="9" fillId="0" borderId="0" xfId="27" applyFont="1" applyAlignment="1">
      <alignment horizontal="center" vertical="center" wrapText="1"/>
    </xf>
    <xf numFmtId="0" fontId="27" fillId="0" borderId="0" xfId="27" applyFont="1" applyAlignment="1">
      <alignment horizontal="right" vertical="top"/>
    </xf>
    <xf numFmtId="0" fontId="53" fillId="0" borderId="0" xfId="27" applyFont="1" applyAlignment="1">
      <alignment horizontal="right" vertical="center"/>
    </xf>
    <xf numFmtId="0" fontId="30" fillId="0" borderId="13" xfId="26" applyFont="1" applyBorder="1" applyAlignment="1" applyProtection="1">
      <alignment horizontal="left" vertical="center" wrapText="1"/>
      <protection locked="0"/>
    </xf>
    <xf numFmtId="0" fontId="17" fillId="0" borderId="0" xfId="26" applyFont="1" applyAlignment="1">
      <alignment horizontal="center" vertical="center"/>
    </xf>
    <xf numFmtId="0" fontId="30" fillId="0" borderId="0" xfId="26" applyFont="1" applyAlignment="1">
      <alignment horizontal="left" vertical="center" wrapText="1"/>
    </xf>
    <xf numFmtId="0" fontId="30" fillId="0" borderId="0" xfId="26" applyFont="1" applyAlignment="1">
      <alignment horizontal="left" vertical="top" wrapText="1"/>
    </xf>
    <xf numFmtId="0" fontId="68" fillId="0" borderId="0" xfId="26" applyFont="1" applyAlignment="1">
      <alignment horizontal="left" vertical="top" wrapText="1"/>
    </xf>
    <xf numFmtId="0" fontId="3" fillId="0" borderId="0" xfId="26" applyFont="1" applyBorder="1" applyAlignment="1">
      <alignment horizontal="right" vertical="top" wrapText="1"/>
    </xf>
    <xf numFmtId="0" fontId="3" fillId="0" borderId="0" xfId="26" applyFont="1" applyAlignment="1">
      <alignment horizontal="right" vertical="top" wrapText="1"/>
    </xf>
    <xf numFmtId="0" fontId="30" fillId="0" borderId="0" xfId="26" applyFont="1" applyAlignment="1">
      <alignment horizontal="center" vertical="center"/>
    </xf>
    <xf numFmtId="0" fontId="6" fillId="0" borderId="0" xfId="26" applyFont="1" applyBorder="1" applyAlignment="1">
      <alignment horizontal="center"/>
    </xf>
    <xf numFmtId="0" fontId="30" fillId="0" borderId="0" xfId="26" applyFont="1" applyAlignment="1" applyProtection="1">
      <alignment horizontal="left" vertical="top" wrapText="1"/>
      <protection locked="0"/>
    </xf>
    <xf numFmtId="0" fontId="3" fillId="0" borderId="13" xfId="26" applyBorder="1" applyAlignment="1">
      <alignment horizontal="center"/>
    </xf>
    <xf numFmtId="0" fontId="3" fillId="0" borderId="19" xfId="26" applyBorder="1" applyAlignment="1">
      <alignment horizontal="left"/>
    </xf>
    <xf numFmtId="0" fontId="30" fillId="0" borderId="0" xfId="26" applyFont="1" applyAlignment="1" applyProtection="1">
      <alignment horizontal="center" vertical="top" wrapText="1"/>
      <protection locked="0"/>
    </xf>
    <xf numFmtId="166" fontId="9" fillId="0" borderId="21" xfId="11" applyFont="1" applyBorder="1" applyAlignment="1">
      <alignment horizontal="center" vertical="center"/>
    </xf>
    <xf numFmtId="166" fontId="9" fillId="0" borderId="18" xfId="11" applyFont="1" applyBorder="1" applyAlignment="1">
      <alignment horizontal="center" vertical="center"/>
    </xf>
    <xf numFmtId="166" fontId="9" fillId="0" borderId="22" xfId="11" applyFont="1" applyBorder="1" applyAlignment="1">
      <alignment horizontal="center" vertical="center"/>
    </xf>
    <xf numFmtId="166" fontId="10" fillId="0" borderId="21" xfId="11" applyFont="1" applyBorder="1" applyAlignment="1">
      <alignment horizontal="center" vertical="center"/>
    </xf>
    <xf numFmtId="166" fontId="10" fillId="0" borderId="18" xfId="11" applyFont="1" applyBorder="1" applyAlignment="1">
      <alignment horizontal="center" vertical="center"/>
    </xf>
    <xf numFmtId="166" fontId="10" fillId="0" borderId="40" xfId="11" applyFont="1" applyBorder="1" applyAlignment="1">
      <alignment horizontal="center" vertical="center"/>
    </xf>
    <xf numFmtId="166" fontId="8" fillId="0" borderId="24" xfId="11" applyFont="1" applyBorder="1" applyAlignment="1">
      <alignment horizontal="center" vertical="center"/>
    </xf>
    <xf numFmtId="166" fontId="27" fillId="0" borderId="17" xfId="11" applyFont="1" applyBorder="1"/>
    <xf numFmtId="166" fontId="20" fillId="0" borderId="0" xfId="11" applyFont="1" applyAlignment="1">
      <alignment horizontal="center" vertical="center" wrapText="1"/>
    </xf>
    <xf numFmtId="166" fontId="20" fillId="0" borderId="36" xfId="11" applyFont="1" applyBorder="1" applyAlignment="1">
      <alignment horizontal="center" vertical="center" wrapText="1"/>
    </xf>
    <xf numFmtId="166" fontId="10" fillId="4" borderId="21" xfId="11" applyFont="1" applyFill="1" applyBorder="1" applyAlignment="1">
      <alignment horizontal="center" vertical="center" wrapText="1"/>
    </xf>
    <xf numFmtId="166" fontId="10" fillId="4" borderId="18" xfId="11" applyFont="1" applyFill="1" applyBorder="1" applyAlignment="1">
      <alignment horizontal="center" vertical="center" wrapText="1"/>
    </xf>
    <xf numFmtId="166" fontId="10" fillId="4" borderId="40" xfId="11" applyFont="1" applyFill="1" applyBorder="1" applyAlignment="1">
      <alignment horizontal="center" vertical="center" wrapText="1"/>
    </xf>
    <xf numFmtId="14" fontId="8" fillId="4" borderId="21" xfId="11" applyNumberFormat="1" applyFont="1" applyFill="1" applyBorder="1" applyAlignment="1">
      <alignment horizontal="center" vertical="center" wrapText="1"/>
    </xf>
    <xf numFmtId="166" fontId="8" fillId="4" borderId="18" xfId="11" applyFont="1" applyFill="1" applyBorder="1" applyAlignment="1">
      <alignment horizontal="center" vertical="center" wrapText="1"/>
    </xf>
    <xf numFmtId="166" fontId="8" fillId="4" borderId="40" xfId="11" applyFont="1" applyFill="1" applyBorder="1" applyAlignment="1">
      <alignment horizontal="center" vertical="center" wrapText="1"/>
    </xf>
    <xf numFmtId="166" fontId="7" fillId="0" borderId="41" xfId="11" applyBorder="1" applyAlignment="1">
      <alignment horizontal="right" vertical="center"/>
    </xf>
    <xf numFmtId="166" fontId="7" fillId="0" borderId="26" xfId="11" applyBorder="1" applyAlignment="1">
      <alignment horizontal="right" vertical="center"/>
    </xf>
    <xf numFmtId="166" fontId="8" fillId="0" borderId="21" xfId="11" applyFont="1" applyBorder="1" applyAlignment="1">
      <alignment horizontal="center" vertical="center"/>
    </xf>
    <xf numFmtId="166" fontId="8" fillId="0" borderId="18" xfId="11" applyFont="1" applyBorder="1" applyAlignment="1">
      <alignment horizontal="center" vertical="center"/>
    </xf>
    <xf numFmtId="166" fontId="8" fillId="0" borderId="40" xfId="11" applyFont="1" applyBorder="1" applyAlignment="1">
      <alignment horizontal="center" vertical="center"/>
    </xf>
    <xf numFmtId="166" fontId="13" fillId="0" borderId="8" xfId="11" applyFont="1" applyBorder="1" applyAlignment="1">
      <alignment horizontal="right" vertical="center" wrapText="1"/>
    </xf>
    <xf numFmtId="166" fontId="13" fillId="0" borderId="1" xfId="11" applyFont="1" applyBorder="1" applyAlignment="1">
      <alignment horizontal="right" vertical="center" wrapText="1"/>
    </xf>
    <xf numFmtId="166" fontId="9" fillId="3" borderId="21" xfId="11" applyFont="1" applyFill="1" applyBorder="1" applyAlignment="1">
      <alignment horizontal="center" vertical="center"/>
    </xf>
    <xf numFmtId="166" fontId="9" fillId="3" borderId="18" xfId="11" applyFont="1" applyFill="1" applyBorder="1" applyAlignment="1">
      <alignment horizontal="center" vertical="center"/>
    </xf>
    <xf numFmtId="166" fontId="9" fillId="3" borderId="22" xfId="11" applyFont="1" applyFill="1" applyBorder="1" applyAlignment="1">
      <alignment horizontal="center" vertical="center"/>
    </xf>
    <xf numFmtId="166" fontId="27" fillId="0" borderId="24" xfId="11" applyFont="1" applyBorder="1"/>
    <xf numFmtId="166" fontId="8" fillId="3" borderId="42" xfId="11" applyFont="1" applyFill="1" applyBorder="1" applyAlignment="1">
      <alignment horizontal="center" vertical="center"/>
    </xf>
    <xf numFmtId="166" fontId="8" fillId="3" borderId="43" xfId="11" applyFont="1" applyFill="1" applyBorder="1" applyAlignment="1">
      <alignment horizontal="center" vertical="center"/>
    </xf>
    <xf numFmtId="166" fontId="8" fillId="3" borderId="44" xfId="11" applyFont="1" applyFill="1" applyBorder="1" applyAlignment="1">
      <alignment horizontal="center" vertical="center"/>
    </xf>
    <xf numFmtId="166" fontId="8" fillId="0" borderId="12" xfId="11" applyFont="1" applyBorder="1" applyAlignment="1">
      <alignment horizontal="right" vertical="center" wrapText="1"/>
    </xf>
    <xf numFmtId="166" fontId="8" fillId="0" borderId="29" xfId="11" applyFont="1" applyBorder="1" applyAlignment="1">
      <alignment horizontal="right" vertical="center" wrapText="1"/>
    </xf>
    <xf numFmtId="166" fontId="9" fillId="3" borderId="34" xfId="11" applyFont="1" applyFill="1" applyBorder="1" applyAlignment="1">
      <alignment horizontal="center" vertical="center"/>
    </xf>
    <xf numFmtId="166" fontId="9" fillId="3" borderId="19" xfId="11" applyFont="1" applyFill="1" applyBorder="1" applyAlignment="1">
      <alignment horizontal="center" vertical="center"/>
    </xf>
    <xf numFmtId="166" fontId="9" fillId="3" borderId="35" xfId="11" applyFont="1" applyFill="1" applyBorder="1" applyAlignment="1">
      <alignment horizontal="center" vertical="center"/>
    </xf>
    <xf numFmtId="166" fontId="9" fillId="3" borderId="74" xfId="11" applyFont="1" applyFill="1" applyBorder="1" applyAlignment="1">
      <alignment horizontal="center" vertical="center"/>
    </xf>
    <xf numFmtId="166" fontId="9" fillId="3" borderId="13" xfId="11" applyFont="1" applyFill="1" applyBorder="1" applyAlignment="1">
      <alignment horizontal="center" vertical="center"/>
    </xf>
    <xf numFmtId="166" fontId="9" fillId="3" borderId="75" xfId="11" applyFont="1" applyFill="1" applyBorder="1" applyAlignment="1">
      <alignment horizontal="center" vertical="center"/>
    </xf>
    <xf numFmtId="166" fontId="8" fillId="0" borderId="12" xfId="11" applyFont="1" applyBorder="1" applyAlignment="1">
      <alignment horizontal="right" vertical="center"/>
    </xf>
    <xf numFmtId="166" fontId="8" fillId="0" borderId="33" xfId="11" applyFont="1" applyBorder="1" applyAlignment="1">
      <alignment horizontal="right" vertical="center"/>
    </xf>
    <xf numFmtId="166" fontId="8" fillId="0" borderId="29" xfId="11" applyFont="1" applyBorder="1" applyAlignment="1">
      <alignment horizontal="right" vertical="center"/>
    </xf>
    <xf numFmtId="166" fontId="7" fillId="3" borderId="34" xfId="12" applyFont="1" applyFill="1" applyBorder="1" applyAlignment="1">
      <alignment horizontal="center" vertical="center" wrapText="1"/>
    </xf>
    <xf numFmtId="166" fontId="8" fillId="3" borderId="19" xfId="11" applyFont="1" applyFill="1" applyBorder="1" applyAlignment="1">
      <alignment horizontal="center" vertical="center" wrapText="1"/>
    </xf>
    <xf numFmtId="166" fontId="8" fillId="3" borderId="35" xfId="11" applyFont="1" applyFill="1" applyBorder="1" applyAlignment="1">
      <alignment horizontal="center" vertical="center" wrapText="1"/>
    </xf>
    <xf numFmtId="166" fontId="8" fillId="3" borderId="74" xfId="11" applyFont="1" applyFill="1" applyBorder="1" applyAlignment="1">
      <alignment horizontal="center" vertical="center" wrapText="1"/>
    </xf>
    <xf numFmtId="166" fontId="8" fillId="3" borderId="13" xfId="11" applyFont="1" applyFill="1" applyBorder="1" applyAlignment="1">
      <alignment horizontal="center" vertical="center" wrapText="1"/>
    </xf>
    <xf numFmtId="166" fontId="8" fillId="3" borderId="75" xfId="11" applyFont="1" applyFill="1" applyBorder="1" applyAlignment="1">
      <alignment horizontal="center" vertical="center" wrapText="1"/>
    </xf>
    <xf numFmtId="166" fontId="7" fillId="3" borderId="6" xfId="12" applyFont="1" applyFill="1" applyBorder="1" applyAlignment="1">
      <alignment horizontal="center" vertical="center" wrapText="1"/>
    </xf>
    <xf numFmtId="166" fontId="8" fillId="3" borderId="8" xfId="11" applyFont="1" applyFill="1" applyBorder="1" applyAlignment="1">
      <alignment horizontal="center" vertical="center"/>
    </xf>
    <xf numFmtId="166" fontId="8" fillId="3" borderId="7" xfId="11" applyFont="1" applyFill="1" applyBorder="1" applyAlignment="1">
      <alignment horizontal="center" vertical="center"/>
    </xf>
    <xf numFmtId="166" fontId="27" fillId="17" borderId="21" xfId="11" applyFont="1" applyFill="1" applyBorder="1" applyAlignment="1">
      <alignment horizontal="center"/>
    </xf>
    <xf numFmtId="166" fontId="27" fillId="17" borderId="18" xfId="11" applyFont="1" applyFill="1" applyBorder="1" applyAlignment="1">
      <alignment horizontal="center"/>
    </xf>
    <xf numFmtId="166" fontId="27" fillId="17" borderId="22" xfId="11" applyFont="1" applyFill="1" applyBorder="1" applyAlignment="1">
      <alignment horizontal="center"/>
    </xf>
    <xf numFmtId="166" fontId="19" fillId="3" borderId="6" xfId="12" applyFill="1" applyBorder="1" applyAlignment="1">
      <alignment horizontal="center" vertical="center"/>
    </xf>
    <xf numFmtId="166" fontId="7" fillId="3" borderId="76" xfId="12" applyFont="1" applyFill="1" applyBorder="1" applyAlignment="1">
      <alignment horizontal="center" vertical="center"/>
    </xf>
    <xf numFmtId="166" fontId="7" fillId="3" borderId="39" xfId="12" applyFont="1" applyFill="1" applyBorder="1" applyAlignment="1">
      <alignment horizontal="center" vertical="center"/>
    </xf>
    <xf numFmtId="166" fontId="7" fillId="3" borderId="77" xfId="12" applyFont="1" applyFill="1" applyBorder="1" applyAlignment="1">
      <alignment horizontal="center" vertical="center"/>
    </xf>
    <xf numFmtId="166" fontId="8" fillId="0" borderId="0" xfId="11" applyFont="1" applyAlignment="1">
      <alignment horizontal="center" vertical="center" wrapText="1"/>
    </xf>
    <xf numFmtId="166" fontId="16" fillId="4" borderId="32" xfId="11" applyFont="1" applyFill="1" applyBorder="1" applyAlignment="1">
      <alignment horizontal="center" vertical="center" wrapText="1"/>
    </xf>
    <xf numFmtId="166" fontId="12" fillId="4" borderId="32" xfId="11" applyFont="1" applyFill="1" applyBorder="1" applyAlignment="1">
      <alignment horizontal="center" vertical="center"/>
    </xf>
    <xf numFmtId="166" fontId="8" fillId="17" borderId="45" xfId="11" applyFont="1" applyFill="1" applyBorder="1" applyAlignment="1">
      <alignment horizontal="center" vertical="center"/>
    </xf>
    <xf numFmtId="166" fontId="8" fillId="17" borderId="47" xfId="11" applyFont="1" applyFill="1" applyBorder="1" applyAlignment="1">
      <alignment horizontal="center" vertical="center"/>
    </xf>
    <xf numFmtId="166" fontId="20" fillId="17" borderId="46" xfId="11" applyFont="1" applyFill="1" applyBorder="1" applyAlignment="1">
      <alignment horizontal="left" vertical="center" wrapText="1"/>
    </xf>
    <xf numFmtId="166" fontId="20" fillId="17" borderId="4" xfId="11" applyFont="1" applyFill="1" applyBorder="1" applyAlignment="1">
      <alignment horizontal="left" vertical="center" wrapText="1"/>
    </xf>
    <xf numFmtId="166" fontId="20" fillId="17" borderId="5" xfId="11" applyFont="1" applyFill="1" applyBorder="1" applyAlignment="1">
      <alignment horizontal="left" vertical="center" wrapText="1"/>
    </xf>
    <xf numFmtId="166" fontId="20" fillId="17" borderId="38" xfId="11" applyFont="1" applyFill="1" applyBorder="1" applyAlignment="1">
      <alignment horizontal="left" vertical="center" wrapText="1"/>
    </xf>
    <xf numFmtId="166" fontId="20" fillId="17" borderId="11" xfId="11" applyFont="1" applyFill="1" applyBorder="1" applyAlignment="1">
      <alignment horizontal="left" vertical="center" wrapText="1"/>
    </xf>
    <xf numFmtId="166" fontId="20" fillId="17" borderId="10" xfId="11" applyFont="1" applyFill="1" applyBorder="1" applyAlignment="1">
      <alignment horizontal="left" vertical="center" wrapText="1"/>
    </xf>
    <xf numFmtId="44" fontId="7" fillId="0" borderId="45" xfId="28" applyFont="1" applyBorder="1" applyAlignment="1">
      <alignment horizontal="center" vertical="center"/>
    </xf>
    <xf numFmtId="44" fontId="7" fillId="0" borderId="47" xfId="28" applyFont="1" applyBorder="1" applyAlignment="1">
      <alignment horizontal="center" vertical="center"/>
    </xf>
    <xf numFmtId="44" fontId="8" fillId="17" borderId="25" xfId="13" applyFont="1" applyFill="1" applyBorder="1" applyAlignment="1">
      <alignment horizontal="center" vertical="center"/>
    </xf>
    <xf numFmtId="44" fontId="8" fillId="17" borderId="26" xfId="13" applyFont="1" applyFill="1" applyBorder="1" applyAlignment="1">
      <alignment horizontal="center" vertical="center"/>
    </xf>
    <xf numFmtId="44" fontId="8" fillId="17" borderId="37" xfId="13" applyFont="1" applyFill="1" applyBorder="1" applyAlignment="1">
      <alignment horizontal="center" vertical="center"/>
    </xf>
    <xf numFmtId="44" fontId="8" fillId="17" borderId="23" xfId="13" applyFont="1" applyFill="1" applyBorder="1" applyAlignment="1">
      <alignment horizontal="center" vertical="center"/>
    </xf>
    <xf numFmtId="166" fontId="7" fillId="0" borderId="0" xfId="11" applyAlignment="1">
      <alignment vertical="center" wrapText="1"/>
    </xf>
    <xf numFmtId="166" fontId="27" fillId="0" borderId="0" xfId="11" applyFont="1"/>
    <xf numFmtId="166" fontId="20" fillId="17" borderId="27" xfId="11" applyFont="1" applyFill="1" applyBorder="1" applyAlignment="1">
      <alignment horizontal="left" vertical="center" wrapText="1"/>
    </xf>
    <xf numFmtId="166" fontId="20" fillId="17" borderId="14" xfId="11" applyFont="1" applyFill="1" applyBorder="1" applyAlignment="1">
      <alignment horizontal="left" vertical="center" wrapText="1"/>
    </xf>
    <xf numFmtId="166" fontId="20" fillId="17" borderId="28" xfId="11" applyFont="1" applyFill="1" applyBorder="1" applyAlignment="1">
      <alignment horizontal="left" vertical="center" wrapText="1"/>
    </xf>
    <xf numFmtId="44" fontId="8" fillId="17" borderId="21" xfId="13" applyFont="1" applyFill="1" applyBorder="1" applyAlignment="1">
      <alignment horizontal="center" vertical="center"/>
    </xf>
    <xf numFmtId="44" fontId="8" fillId="17" borderId="22" xfId="13" applyFont="1" applyFill="1" applyBorder="1" applyAlignment="1">
      <alignment horizontal="center" vertical="center"/>
    </xf>
    <xf numFmtId="0" fontId="27" fillId="0" borderId="1" xfId="11" applyNumberFormat="1" applyFont="1" applyBorder="1" applyAlignment="1">
      <alignment horizontal="left" vertical="top" wrapText="1"/>
    </xf>
    <xf numFmtId="0" fontId="27" fillId="0" borderId="2" xfId="11" applyNumberFormat="1" applyFont="1" applyBorder="1" applyAlignment="1">
      <alignment horizontal="left" vertical="top" wrapText="1"/>
    </xf>
    <xf numFmtId="0" fontId="27" fillId="0" borderId="3" xfId="11" applyNumberFormat="1" applyFont="1" applyBorder="1" applyAlignment="1">
      <alignment horizontal="left" vertical="top" wrapText="1"/>
    </xf>
    <xf numFmtId="44" fontId="9" fillId="3" borderId="8" xfId="28" applyFont="1" applyFill="1" applyBorder="1" applyAlignment="1">
      <alignment vertical="center"/>
    </xf>
    <xf numFmtId="44" fontId="9" fillId="3" borderId="7" xfId="28" applyFont="1" applyFill="1" applyBorder="1" applyAlignment="1">
      <alignment vertical="center"/>
    </xf>
    <xf numFmtId="166" fontId="8" fillId="4" borderId="33" xfId="11" applyFont="1" applyFill="1" applyBorder="1" applyAlignment="1">
      <alignment horizontal="center" vertical="center"/>
    </xf>
    <xf numFmtId="166" fontId="8" fillId="4" borderId="0" xfId="11" applyFont="1" applyFill="1" applyAlignment="1">
      <alignment horizontal="center" vertical="center"/>
    </xf>
    <xf numFmtId="166" fontId="7" fillId="0" borderId="0" xfId="11" applyAlignment="1">
      <alignment horizontal="center" vertical="center"/>
    </xf>
    <xf numFmtId="166" fontId="8" fillId="5" borderId="21" xfId="11" applyFont="1" applyFill="1" applyBorder="1" applyAlignment="1">
      <alignment horizontal="center" vertical="center"/>
    </xf>
    <xf numFmtId="166" fontId="8" fillId="5" borderId="18" xfId="11" applyFont="1" applyFill="1" applyBorder="1" applyAlignment="1">
      <alignment horizontal="center" vertical="center"/>
    </xf>
    <xf numFmtId="166" fontId="8" fillId="5" borderId="15" xfId="11" applyFont="1" applyFill="1" applyBorder="1" applyAlignment="1">
      <alignment horizontal="center" vertical="center"/>
    </xf>
    <xf numFmtId="166" fontId="8" fillId="5" borderId="22" xfId="11" applyFont="1" applyFill="1" applyBorder="1" applyAlignment="1">
      <alignment horizontal="center" vertical="center"/>
    </xf>
    <xf numFmtId="166" fontId="8" fillId="0" borderId="74" xfId="11" applyFont="1" applyBorder="1" applyAlignment="1">
      <alignment horizontal="left" vertical="top" wrapText="1"/>
    </xf>
    <xf numFmtId="166" fontId="8" fillId="0" borderId="13" xfId="11" applyFont="1" applyBorder="1" applyAlignment="1">
      <alignment horizontal="left" vertical="top" wrapText="1"/>
    </xf>
    <xf numFmtId="166" fontId="8" fillId="0" borderId="31" xfId="11" applyFont="1" applyBorder="1" applyAlignment="1">
      <alignment horizontal="left" vertical="top" wrapText="1"/>
    </xf>
    <xf numFmtId="44" fontId="9" fillId="3" borderId="16" xfId="28" applyFont="1" applyFill="1" applyBorder="1" applyAlignment="1">
      <alignment vertical="center"/>
    </xf>
    <xf numFmtId="44" fontId="9" fillId="3" borderId="30" xfId="28" applyFont="1" applyFill="1" applyBorder="1" applyAlignment="1">
      <alignment vertical="center"/>
    </xf>
    <xf numFmtId="0" fontId="27" fillId="0" borderId="1" xfId="11" applyNumberFormat="1" applyFont="1" applyBorder="1" applyAlignment="1">
      <alignment horizontal="left" vertical="center" wrapText="1"/>
    </xf>
    <xf numFmtId="0" fontId="27" fillId="0" borderId="2" xfId="11" applyNumberFormat="1" applyFont="1" applyBorder="1" applyAlignment="1">
      <alignment horizontal="left" vertical="center" wrapText="1"/>
    </xf>
    <xf numFmtId="0" fontId="27" fillId="0" borderId="3" xfId="11" applyNumberFormat="1" applyFont="1" applyBorder="1" applyAlignment="1">
      <alignment horizontal="left" vertical="center" wrapText="1"/>
    </xf>
    <xf numFmtId="0" fontId="13" fillId="0" borderId="1" xfId="11" applyNumberFormat="1" applyFont="1" applyBorder="1" applyAlignment="1">
      <alignment horizontal="left" vertical="top" wrapText="1"/>
    </xf>
    <xf numFmtId="0" fontId="13" fillId="0" borderId="2" xfId="11" applyNumberFormat="1" applyFont="1" applyBorder="1" applyAlignment="1">
      <alignment horizontal="left" vertical="top" wrapText="1"/>
    </xf>
    <xf numFmtId="0" fontId="13" fillId="0" borderId="3" xfId="11" applyNumberFormat="1" applyFont="1" applyBorder="1" applyAlignment="1">
      <alignment horizontal="left" vertical="top" wrapText="1"/>
    </xf>
    <xf numFmtId="166" fontId="8" fillId="17" borderId="2" xfId="11" applyFont="1" applyFill="1" applyBorder="1" applyAlignment="1">
      <alignment horizontal="center" vertical="center" wrapText="1"/>
    </xf>
    <xf numFmtId="166" fontId="8" fillId="17" borderId="3" xfId="11" applyFont="1" applyFill="1" applyBorder="1" applyAlignment="1">
      <alignment horizontal="center" vertical="center" wrapText="1"/>
    </xf>
    <xf numFmtId="44" fontId="9" fillId="0" borderId="8" xfId="28" applyFont="1" applyBorder="1" applyAlignment="1">
      <alignment vertical="center"/>
    </xf>
    <xf numFmtId="44" fontId="9" fillId="0" borderId="7" xfId="28" applyFont="1" applyBorder="1" applyAlignment="1">
      <alignment vertical="center"/>
    </xf>
    <xf numFmtId="166" fontId="8" fillId="0" borderId="76" xfId="11" applyFont="1" applyBorder="1" applyAlignment="1">
      <alignment horizontal="right" vertical="center" wrapText="1"/>
    </xf>
    <xf numFmtId="166" fontId="8" fillId="0" borderId="39" xfId="11" applyFont="1" applyBorder="1" applyAlignment="1">
      <alignment horizontal="right" vertical="center" wrapText="1"/>
    </xf>
    <xf numFmtId="166" fontId="8" fillId="0" borderId="38" xfId="11" applyFont="1" applyBorder="1" applyAlignment="1">
      <alignment horizontal="right" vertical="center" wrapText="1"/>
    </xf>
    <xf numFmtId="44" fontId="9" fillId="3" borderId="72" xfId="15" applyFont="1" applyFill="1" applyBorder="1" applyAlignment="1">
      <alignment vertical="center"/>
    </xf>
    <xf numFmtId="44" fontId="9" fillId="3" borderId="78" xfId="15" applyFont="1" applyFill="1" applyBorder="1" applyAlignment="1">
      <alignment vertical="center"/>
    </xf>
    <xf numFmtId="166" fontId="8" fillId="0" borderId="18" xfId="11" applyFont="1" applyBorder="1" applyAlignment="1">
      <alignment horizontal="center" vertical="center" wrapText="1"/>
    </xf>
    <xf numFmtId="44" fontId="10" fillId="3" borderId="59" xfId="11" applyNumberFormat="1" applyFont="1" applyFill="1" applyBorder="1" applyAlignment="1">
      <alignment vertical="center"/>
    </xf>
    <xf numFmtId="166" fontId="10" fillId="3" borderId="14" xfId="11" applyFont="1" applyFill="1" applyBorder="1" applyAlignment="1">
      <alignment vertical="center"/>
    </xf>
    <xf numFmtId="166" fontId="10" fillId="3" borderId="28" xfId="11" applyFont="1" applyFill="1" applyBorder="1" applyAlignment="1">
      <alignment vertical="center"/>
    </xf>
    <xf numFmtId="166" fontId="7" fillId="12" borderId="33" xfId="11" applyFill="1" applyBorder="1" applyAlignment="1">
      <alignment horizontal="right" vertical="center"/>
    </xf>
    <xf numFmtId="166" fontId="7" fillId="12" borderId="0" xfId="11" applyFill="1" applyAlignment="1">
      <alignment horizontal="right" vertical="center"/>
    </xf>
    <xf numFmtId="166" fontId="7" fillId="12" borderId="17" xfId="11" applyFill="1" applyBorder="1" applyAlignment="1">
      <alignment horizontal="left" vertical="center" indent="2"/>
    </xf>
    <xf numFmtId="166" fontId="7" fillId="12" borderId="79" xfId="11" applyFill="1" applyBorder="1" applyAlignment="1">
      <alignment horizontal="left" vertical="center" indent="2"/>
    </xf>
    <xf numFmtId="0" fontId="28" fillId="12" borderId="33" xfId="16" applyFont="1" applyFill="1" applyBorder="1" applyAlignment="1">
      <alignment horizontal="left" wrapText="1"/>
    </xf>
    <xf numFmtId="0" fontId="28" fillId="12" borderId="0" xfId="16" applyFont="1" applyFill="1" applyAlignment="1">
      <alignment horizontal="left" wrapText="1"/>
    </xf>
    <xf numFmtId="0" fontId="28" fillId="12" borderId="20" xfId="16" applyFont="1" applyFill="1" applyBorder="1" applyAlignment="1">
      <alignment horizontal="left" wrapText="1"/>
    </xf>
    <xf numFmtId="0" fontId="28" fillId="12" borderId="29" xfId="16" applyFont="1" applyFill="1" applyBorder="1" applyAlignment="1">
      <alignment horizontal="left" wrapText="1"/>
    </xf>
    <xf numFmtId="0" fontId="28" fillId="12" borderId="13" xfId="16" applyFont="1" applyFill="1" applyBorder="1" applyAlignment="1">
      <alignment horizontal="left" wrapText="1"/>
    </xf>
    <xf numFmtId="0" fontId="28" fillId="12" borderId="31" xfId="16" applyFont="1" applyFill="1" applyBorder="1" applyAlignment="1">
      <alignment horizontal="left" wrapText="1"/>
    </xf>
    <xf numFmtId="166" fontId="7" fillId="12" borderId="33" xfId="11" applyFill="1" applyBorder="1" applyAlignment="1">
      <alignment horizontal="center" vertical="center"/>
    </xf>
    <xf numFmtId="166" fontId="7" fillId="12" borderId="0" xfId="11" applyFill="1" applyAlignment="1">
      <alignment horizontal="center" vertical="center"/>
    </xf>
    <xf numFmtId="166" fontId="20" fillId="12" borderId="24" xfId="11" applyFont="1" applyFill="1" applyBorder="1" applyAlignment="1">
      <alignment horizontal="center" vertical="center"/>
    </xf>
    <xf numFmtId="166" fontId="20" fillId="12" borderId="50" xfId="11" applyFont="1" applyFill="1" applyBorder="1" applyAlignment="1">
      <alignment horizontal="center" vertical="center"/>
    </xf>
    <xf numFmtId="14" fontId="12" fillId="12" borderId="8" xfId="11" applyNumberFormat="1" applyFont="1" applyFill="1" applyBorder="1" applyAlignment="1">
      <alignment horizontal="center" vertical="center"/>
    </xf>
    <xf numFmtId="166" fontId="12" fillId="12" borderId="8" xfId="11" applyFont="1" applyFill="1" applyBorder="1" applyAlignment="1">
      <alignment horizontal="center" vertical="center"/>
    </xf>
    <xf numFmtId="49" fontId="10" fillId="12" borderId="17" xfId="11" applyNumberFormat="1" applyFont="1" applyFill="1" applyBorder="1" applyAlignment="1">
      <alignment horizontal="center" vertical="center" wrapText="1"/>
    </xf>
    <xf numFmtId="49" fontId="10" fillId="12" borderId="79" xfId="11" applyNumberFormat="1" applyFont="1" applyFill="1" applyBorder="1" applyAlignment="1">
      <alignment horizontal="center" vertical="center" wrapText="1"/>
    </xf>
    <xf numFmtId="166" fontId="27" fillId="12" borderId="24" xfId="11" applyFont="1" applyFill="1" applyBorder="1"/>
    <xf numFmtId="166" fontId="7" fillId="12" borderId="17" xfId="11" applyFill="1" applyBorder="1" applyAlignment="1">
      <alignment horizontal="center" vertical="center"/>
    </xf>
    <xf numFmtId="166" fontId="7" fillId="12" borderId="79" xfId="11" applyFill="1" applyBorder="1" applyAlignment="1">
      <alignment horizontal="center" vertical="center"/>
    </xf>
    <xf numFmtId="166" fontId="7" fillId="12" borderId="24" xfId="11" applyFill="1" applyBorder="1" applyAlignment="1">
      <alignment horizontal="center" wrapText="1"/>
    </xf>
    <xf numFmtId="166" fontId="7" fillId="12" borderId="50" xfId="11" applyFill="1" applyBorder="1" applyAlignment="1">
      <alignment horizontal="center" wrapText="1"/>
    </xf>
    <xf numFmtId="166" fontId="80" fillId="12" borderId="33" xfId="11" applyFont="1" applyFill="1" applyBorder="1" applyAlignment="1">
      <alignment horizontal="center"/>
    </xf>
    <xf numFmtId="166" fontId="80" fillId="12" borderId="0" xfId="11" applyFont="1" applyFill="1" applyAlignment="1">
      <alignment horizontal="center"/>
    </xf>
    <xf numFmtId="166" fontId="80" fillId="12" borderId="20" xfId="11" applyFont="1" applyFill="1" applyBorder="1" applyAlignment="1">
      <alignment horizontal="center"/>
    </xf>
    <xf numFmtId="0" fontId="3" fillId="11" borderId="1" xfId="22" applyFill="1" applyBorder="1" applyProtection="1">
      <protection locked="0"/>
    </xf>
    <xf numFmtId="0" fontId="3" fillId="11" borderId="3" xfId="22" applyFill="1" applyBorder="1" applyProtection="1">
      <protection locked="0"/>
    </xf>
    <xf numFmtId="0" fontId="18" fillId="0" borderId="0" xfId="22" applyFont="1" applyAlignment="1">
      <alignment horizontal="left"/>
    </xf>
    <xf numFmtId="0" fontId="18" fillId="0" borderId="0" xfId="22" applyFont="1"/>
    <xf numFmtId="0" fontId="18" fillId="0" borderId="0" xfId="22" applyFont="1" applyAlignment="1">
      <alignment horizontal="center"/>
    </xf>
    <xf numFmtId="3" fontId="17" fillId="11" borderId="8" xfId="22" applyNumberFormat="1" applyFont="1" applyFill="1" applyBorder="1" applyAlignment="1" applyProtection="1">
      <alignment horizontal="center" vertical="center"/>
      <protection locked="0"/>
    </xf>
    <xf numFmtId="0" fontId="45" fillId="13" borderId="17" xfId="33" applyFont="1" applyFill="1" applyBorder="1" applyAlignment="1">
      <alignment horizontal="center" wrapText="1"/>
    </xf>
    <xf numFmtId="0" fontId="47" fillId="13" borderId="17" xfId="33" applyFont="1" applyFill="1" applyBorder="1" applyAlignment="1">
      <alignment horizontal="center"/>
    </xf>
    <xf numFmtId="0" fontId="62" fillId="14" borderId="0" xfId="33" applyFill="1"/>
    <xf numFmtId="0" fontId="62" fillId="13" borderId="0" xfId="33" applyFill="1"/>
    <xf numFmtId="0" fontId="48" fillId="13" borderId="48" xfId="33" applyFont="1" applyFill="1" applyBorder="1" applyAlignment="1">
      <alignment horizontal="center" vertical="center"/>
    </xf>
    <xf numFmtId="0" fontId="47" fillId="13" borderId="0" xfId="33" applyFont="1" applyFill="1"/>
    <xf numFmtId="0" fontId="49" fillId="13" borderId="0" xfId="33" applyFont="1" applyFill="1" applyAlignment="1">
      <alignment horizontal="center" vertical="top" wrapText="1"/>
    </xf>
    <xf numFmtId="0" fontId="62" fillId="13" borderId="0" xfId="33" applyFill="1" applyAlignment="1">
      <alignment horizontal="center"/>
    </xf>
    <xf numFmtId="0" fontId="50" fillId="13" borderId="0" xfId="33" applyFont="1" applyFill="1" applyAlignment="1">
      <alignment horizontal="center"/>
    </xf>
    <xf numFmtId="0" fontId="62" fillId="13" borderId="0" xfId="33" applyFill="1" applyAlignment="1">
      <alignment horizontal="right"/>
    </xf>
    <xf numFmtId="0" fontId="55" fillId="13" borderId="8" xfId="33" applyFont="1" applyFill="1" applyBorder="1" applyAlignment="1">
      <alignment horizontal="center" vertical="center"/>
    </xf>
    <xf numFmtId="0" fontId="52" fillId="13" borderId="0" xfId="33" applyFont="1" applyFill="1" applyAlignment="1">
      <alignment horizontal="right"/>
    </xf>
    <xf numFmtId="0" fontId="84" fillId="13" borderId="8" xfId="33" applyFont="1" applyFill="1" applyBorder="1" applyAlignment="1">
      <alignment horizontal="center" vertical="center"/>
    </xf>
    <xf numFmtId="0" fontId="62" fillId="13" borderId="0" xfId="33" applyFill="1" applyAlignment="1">
      <alignment horizontal="right"/>
    </xf>
    <xf numFmtId="0" fontId="54" fillId="13" borderId="13" xfId="34" applyFill="1" applyBorder="1" applyAlignment="1" applyProtection="1">
      <alignment horizontal="center"/>
    </xf>
    <xf numFmtId="0" fontId="51" fillId="13" borderId="0" xfId="33" applyFont="1" applyFill="1" applyAlignment="1">
      <alignment horizontal="center" vertical="center"/>
    </xf>
    <xf numFmtId="0" fontId="85" fillId="14" borderId="48" xfId="33" applyFont="1" applyFill="1" applyBorder="1" applyAlignment="1">
      <alignment horizontal="center" wrapText="1"/>
    </xf>
    <xf numFmtId="0" fontId="56" fillId="13" borderId="0" xfId="33" applyFont="1" applyFill="1" applyAlignment="1">
      <alignment horizontal="center" vertical="center" wrapText="1"/>
    </xf>
    <xf numFmtId="0" fontId="56" fillId="13" borderId="59" xfId="33" applyFont="1" applyFill="1" applyBorder="1" applyAlignment="1">
      <alignment horizontal="center" vertical="center" wrapText="1"/>
    </xf>
    <xf numFmtId="0" fontId="56" fillId="13" borderId="14" xfId="33" applyFont="1" applyFill="1" applyBorder="1" applyAlignment="1">
      <alignment horizontal="center" vertical="center" wrapText="1"/>
    </xf>
    <xf numFmtId="0" fontId="57" fillId="13" borderId="14" xfId="33" applyFont="1" applyFill="1" applyBorder="1" applyAlignment="1">
      <alignment horizontal="center" vertical="center" wrapText="1"/>
    </xf>
    <xf numFmtId="0" fontId="56" fillId="13" borderId="28" xfId="33" applyFont="1" applyFill="1" applyBorder="1" applyAlignment="1">
      <alignment horizontal="center" vertical="center" wrapText="1"/>
    </xf>
    <xf numFmtId="0" fontId="59" fillId="13" borderId="0" xfId="33" applyFont="1" applyFill="1" applyAlignment="1">
      <alignment horizontal="center" vertical="top" wrapText="1"/>
    </xf>
    <xf numFmtId="0" fontId="52" fillId="13" borderId="0" xfId="33" applyFont="1" applyFill="1" applyAlignment="1">
      <alignment horizontal="center" vertical="center" wrapText="1"/>
    </xf>
    <xf numFmtId="0" fontId="62" fillId="14" borderId="0" xfId="33" applyFill="1" applyAlignment="1">
      <alignment horizontal="left" vertical="center" wrapText="1"/>
    </xf>
    <xf numFmtId="0" fontId="62" fillId="13" borderId="0" xfId="33" applyFill="1" applyAlignment="1">
      <alignment horizontal="right" vertical="center" wrapText="1"/>
    </xf>
    <xf numFmtId="0" fontId="62" fillId="13" borderId="16" xfId="33" applyFill="1" applyBorder="1" applyAlignment="1">
      <alignment horizontal="left" wrapText="1"/>
    </xf>
    <xf numFmtId="0" fontId="62" fillId="13" borderId="16" xfId="33" applyFill="1" applyBorder="1" applyAlignment="1">
      <alignment horizontal="center" vertical="center" wrapText="1"/>
    </xf>
    <xf numFmtId="0" fontId="56" fillId="13" borderId="16" xfId="33" applyFont="1" applyFill="1" applyBorder="1" applyAlignment="1">
      <alignment horizontal="center" vertical="center" wrapText="1"/>
    </xf>
    <xf numFmtId="0" fontId="53" fillId="13" borderId="16" xfId="33" applyFont="1" applyFill="1" applyBorder="1" applyAlignment="1">
      <alignment horizontal="right"/>
    </xf>
    <xf numFmtId="0" fontId="56" fillId="14" borderId="0" xfId="33" applyFont="1" applyFill="1" applyAlignment="1">
      <alignment horizontal="center" vertical="center" wrapText="1"/>
    </xf>
    <xf numFmtId="0" fontId="62" fillId="13" borderId="8" xfId="33" applyFill="1" applyBorder="1" applyAlignment="1">
      <alignment horizontal="left" wrapText="1"/>
    </xf>
    <xf numFmtId="0" fontId="62" fillId="13" borderId="8" xfId="33" applyFill="1" applyBorder="1" applyAlignment="1">
      <alignment horizontal="center" vertical="center" wrapText="1"/>
    </xf>
    <xf numFmtId="0" fontId="56" fillId="13" borderId="8" xfId="33" applyFont="1" applyFill="1" applyBorder="1" applyAlignment="1">
      <alignment horizontal="center" vertical="center" wrapText="1"/>
    </xf>
    <xf numFmtId="0" fontId="62" fillId="13" borderId="1" xfId="33" applyFill="1" applyBorder="1"/>
    <xf numFmtId="0" fontId="62" fillId="13" borderId="3" xfId="33" applyFill="1" applyBorder="1"/>
    <xf numFmtId="0" fontId="62" fillId="13" borderId="1" xfId="33" applyFill="1" applyBorder="1" applyAlignment="1">
      <alignment horizontal="left"/>
    </xf>
    <xf numFmtId="0" fontId="62" fillId="13" borderId="3" xfId="33" applyFill="1" applyBorder="1" applyAlignment="1">
      <alignment horizontal="left"/>
    </xf>
    <xf numFmtId="0" fontId="62" fillId="13" borderId="8" xfId="33" applyFill="1" applyBorder="1"/>
    <xf numFmtId="0" fontId="62" fillId="13" borderId="8" xfId="33" applyFill="1" applyBorder="1" applyAlignment="1">
      <alignment horizontal="center"/>
    </xf>
    <xf numFmtId="0" fontId="62" fillId="13" borderId="33" xfId="33" applyFill="1" applyBorder="1" applyAlignment="1">
      <alignment horizontal="center" wrapText="1"/>
    </xf>
    <xf numFmtId="0" fontId="56" fillId="13" borderId="0" xfId="33" applyFont="1" applyFill="1" applyAlignment="1">
      <alignment horizontal="right" vertical="center" wrapText="1"/>
    </xf>
    <xf numFmtId="0" fontId="59" fillId="13" borderId="8" xfId="33" applyFont="1" applyFill="1" applyBorder="1" applyAlignment="1">
      <alignment horizontal="left" wrapText="1"/>
    </xf>
    <xf numFmtId="0" fontId="56" fillId="13" borderId="72" xfId="33" applyFont="1" applyFill="1" applyBorder="1" applyAlignment="1">
      <alignment horizontal="center" vertical="center" wrapText="1"/>
    </xf>
    <xf numFmtId="0" fontId="62" fillId="13" borderId="72" xfId="33" applyFill="1" applyBorder="1"/>
    <xf numFmtId="0" fontId="62" fillId="13" borderId="72" xfId="33" applyFill="1" applyBorder="1" applyAlignment="1">
      <alignment horizontal="center"/>
    </xf>
    <xf numFmtId="0" fontId="62" fillId="13" borderId="72" xfId="33" applyFill="1" applyBorder="1" applyAlignment="1">
      <alignment horizontal="right"/>
    </xf>
    <xf numFmtId="0" fontId="62" fillId="13" borderId="0" xfId="33" applyFill="1" applyAlignment="1">
      <alignment horizontal="center"/>
    </xf>
    <xf numFmtId="0" fontId="58" fillId="13" borderId="59" xfId="33" applyFont="1" applyFill="1" applyBorder="1" applyAlignment="1">
      <alignment horizontal="right" wrapText="1"/>
    </xf>
    <xf numFmtId="0" fontId="62" fillId="13" borderId="14" xfId="33" applyFill="1" applyBorder="1"/>
    <xf numFmtId="0" fontId="56" fillId="13" borderId="14" xfId="33" applyFont="1" applyFill="1" applyBorder="1"/>
    <xf numFmtId="0" fontId="55" fillId="14" borderId="59" xfId="33" applyFont="1" applyFill="1" applyBorder="1" applyAlignment="1">
      <alignment horizontal="center" wrapText="1"/>
    </xf>
    <xf numFmtId="0" fontId="58" fillId="13" borderId="14" xfId="33" applyFont="1" applyFill="1" applyBorder="1" applyAlignment="1">
      <alignment horizontal="center" vertical="center" wrapText="1"/>
    </xf>
    <xf numFmtId="0" fontId="58" fillId="13" borderId="14" xfId="33" applyFont="1" applyFill="1" applyBorder="1" applyAlignment="1">
      <alignment horizontal="center" vertical="center"/>
    </xf>
    <xf numFmtId="0" fontId="58" fillId="13" borderId="28" xfId="33" applyFont="1" applyFill="1" applyBorder="1" applyAlignment="1">
      <alignment horizontal="center" vertical="center" wrapText="1"/>
    </xf>
    <xf numFmtId="0" fontId="55" fillId="14" borderId="21" xfId="33" applyFont="1" applyFill="1" applyBorder="1" applyAlignment="1">
      <alignment horizontal="center" vertical="center"/>
    </xf>
    <xf numFmtId="0" fontId="55" fillId="14" borderId="22" xfId="33" applyFont="1" applyFill="1" applyBorder="1" applyAlignment="1">
      <alignment horizontal="center" vertical="center" wrapText="1"/>
    </xf>
    <xf numFmtId="3" fontId="62" fillId="13" borderId="16" xfId="33" applyNumberFormat="1" applyFill="1" applyBorder="1" applyAlignment="1">
      <alignment horizontal="right"/>
    </xf>
    <xf numFmtId="3" fontId="56" fillId="13" borderId="16" xfId="33" applyNumberFormat="1" applyFont="1" applyFill="1" applyBorder="1" applyAlignment="1">
      <alignment horizontal="right"/>
    </xf>
    <xf numFmtId="0" fontId="56" fillId="13" borderId="0" xfId="33" applyFont="1" applyFill="1" applyAlignment="1">
      <alignment horizontal="center"/>
    </xf>
    <xf numFmtId="3" fontId="62" fillId="13" borderId="8" xfId="33" applyNumberFormat="1" applyFill="1" applyBorder="1" applyAlignment="1">
      <alignment horizontal="right"/>
    </xf>
    <xf numFmtId="0" fontId="59" fillId="13" borderId="33" xfId="33" applyFont="1" applyFill="1" applyBorder="1" applyAlignment="1">
      <alignment horizontal="center" vertical="center" wrapText="1"/>
    </xf>
    <xf numFmtId="0" fontId="47" fillId="13" borderId="0" xfId="33" applyFont="1" applyFill="1" applyAlignment="1">
      <alignment horizontal="center"/>
    </xf>
    <xf numFmtId="0" fontId="62" fillId="14" borderId="0" xfId="33" applyFill="1" applyAlignment="1">
      <alignment horizontal="center"/>
    </xf>
    <xf numFmtId="3" fontId="60" fillId="13" borderId="8" xfId="33" applyNumberFormat="1" applyFont="1" applyFill="1" applyBorder="1"/>
    <xf numFmtId="0" fontId="62" fillId="13" borderId="0" xfId="33" applyFill="1" applyAlignment="1">
      <alignment horizontal="center" wrapText="1"/>
    </xf>
    <xf numFmtId="3" fontId="56" fillId="13" borderId="8" xfId="33" applyNumberFormat="1" applyFont="1" applyFill="1" applyBorder="1" applyAlignment="1">
      <alignment horizontal="right"/>
    </xf>
    <xf numFmtId="0" fontId="56" fillId="13" borderId="59" xfId="33" applyFont="1" applyFill="1" applyBorder="1" applyAlignment="1">
      <alignment horizontal="right"/>
    </xf>
    <xf numFmtId="3" fontId="56" fillId="13" borderId="14" xfId="33" applyNumberFormat="1" applyFont="1" applyFill="1" applyBorder="1" applyAlignment="1">
      <alignment horizontal="right"/>
    </xf>
    <xf numFmtId="0" fontId="51" fillId="13" borderId="0" xfId="33" applyFont="1" applyFill="1" applyAlignment="1">
      <alignment horizontal="center"/>
    </xf>
    <xf numFmtId="0" fontId="55" fillId="14" borderId="48" xfId="33" applyFont="1" applyFill="1" applyBorder="1" applyAlignment="1">
      <alignment horizontal="left" wrapText="1"/>
    </xf>
    <xf numFmtId="0" fontId="62" fillId="13" borderId="0" xfId="33" applyFill="1" applyAlignment="1">
      <alignment wrapText="1"/>
    </xf>
    <xf numFmtId="0" fontId="47" fillId="13" borderId="0" xfId="33" applyFont="1" applyFill="1" applyAlignment="1">
      <alignment horizontal="left"/>
    </xf>
    <xf numFmtId="0" fontId="62" fillId="14" borderId="0" xfId="33" applyFill="1" applyAlignment="1">
      <alignment horizontal="left"/>
    </xf>
    <xf numFmtId="0" fontId="62" fillId="13" borderId="0" xfId="33" applyFill="1" applyAlignment="1">
      <alignment horizontal="left"/>
    </xf>
    <xf numFmtId="0" fontId="62" fillId="13" borderId="16" xfId="33" applyFill="1" applyBorder="1" applyAlignment="1">
      <alignment horizontal="center"/>
    </xf>
    <xf numFmtId="0" fontId="58" fillId="13" borderId="0" xfId="33" applyFont="1" applyFill="1" applyAlignment="1">
      <alignment horizontal="center"/>
    </xf>
    <xf numFmtId="0" fontId="58" fillId="13" borderId="59" xfId="33" applyFont="1" applyFill="1" applyBorder="1" applyAlignment="1">
      <alignment horizontal="right" vertical="center" wrapText="1"/>
    </xf>
    <xf numFmtId="0" fontId="56" fillId="13" borderId="14" xfId="33" applyFont="1" applyFill="1" applyBorder="1" applyAlignment="1">
      <alignment horizontal="center" vertical="center"/>
    </xf>
    <xf numFmtId="0" fontId="60" fillId="14" borderId="0" xfId="33" applyFont="1" applyFill="1"/>
    <xf numFmtId="0" fontId="60" fillId="13" borderId="0" xfId="33" applyFont="1" applyFill="1"/>
    <xf numFmtId="0" fontId="55" fillId="14" borderId="48" xfId="33" applyFont="1" applyFill="1" applyBorder="1" applyAlignment="1">
      <alignment horizontal="left" vertical="top" wrapText="1"/>
    </xf>
    <xf numFmtId="0" fontId="56" fillId="14" borderId="48" xfId="33" applyFont="1" applyFill="1" applyBorder="1" applyAlignment="1">
      <alignment horizontal="center"/>
    </xf>
    <xf numFmtId="0" fontId="62" fillId="14" borderId="0" xfId="33" applyFill="1" applyAlignment="1">
      <alignment vertical="top" wrapText="1"/>
    </xf>
    <xf numFmtId="0" fontId="58" fillId="13" borderId="59" xfId="33" applyFont="1" applyFill="1" applyBorder="1" applyAlignment="1">
      <alignment horizontal="center" vertical="center"/>
    </xf>
    <xf numFmtId="0" fontId="29" fillId="2" borderId="14" xfId="33" applyFont="1" applyFill="1" applyBorder="1" applyAlignment="1">
      <alignment horizontal="center" vertical="center" wrapText="1"/>
    </xf>
    <xf numFmtId="0" fontId="29" fillId="2" borderId="14" xfId="33" applyFont="1" applyFill="1" applyBorder="1" applyAlignment="1">
      <alignment horizontal="center" vertical="center" wrapText="1"/>
    </xf>
    <xf numFmtId="0" fontId="29" fillId="2" borderId="28" xfId="33" applyFont="1" applyFill="1" applyBorder="1" applyAlignment="1">
      <alignment horizontal="center" vertical="center" wrapText="1"/>
    </xf>
    <xf numFmtId="0" fontId="56" fillId="14" borderId="22" xfId="33" applyFont="1" applyFill="1" applyBorder="1" applyAlignment="1">
      <alignment horizontal="center" vertical="center" wrapText="1"/>
    </xf>
    <xf numFmtId="0" fontId="56" fillId="13" borderId="16" xfId="33" applyFont="1" applyFill="1" applyBorder="1" applyAlignment="1">
      <alignment horizontal="center"/>
    </xf>
    <xf numFmtId="39" fontId="60" fillId="13" borderId="16" xfId="35" applyNumberFormat="1" applyFont="1" applyFill="1" applyBorder="1" applyAlignment="1" applyProtection="1">
      <alignment horizontal="right" vertical="center" shrinkToFit="1"/>
    </xf>
    <xf numFmtId="39" fontId="86" fillId="13" borderId="16" xfId="35" applyNumberFormat="1" applyFont="1" applyFill="1" applyBorder="1" applyAlignment="1" applyProtection="1">
      <alignment horizontal="right" vertical="center" shrinkToFit="1"/>
    </xf>
    <xf numFmtId="0" fontId="56" fillId="13" borderId="8" xfId="33" applyFont="1" applyFill="1" applyBorder="1" applyAlignment="1">
      <alignment horizontal="center"/>
    </xf>
    <xf numFmtId="39" fontId="60" fillId="13" borderId="8" xfId="35" applyNumberFormat="1" applyFont="1" applyFill="1" applyBorder="1" applyAlignment="1" applyProtection="1">
      <alignment horizontal="right" vertical="center" shrinkToFit="1"/>
    </xf>
    <xf numFmtId="0" fontId="47" fillId="13" borderId="33" xfId="33" applyFont="1" applyFill="1" applyBorder="1" applyAlignment="1">
      <alignment horizontal="center" wrapText="1"/>
    </xf>
    <xf numFmtId="0" fontId="18" fillId="3" borderId="8" xfId="33" applyFont="1" applyFill="1" applyBorder="1" applyAlignment="1">
      <alignment shrinkToFit="1"/>
    </xf>
    <xf numFmtId="4" fontId="62" fillId="3" borderId="8" xfId="33" applyNumberFormat="1" applyFill="1" applyBorder="1"/>
    <xf numFmtId="3" fontId="62" fillId="3" borderId="8" xfId="33" applyNumberFormat="1" applyFill="1" applyBorder="1" applyAlignment="1">
      <alignment shrinkToFit="1"/>
    </xf>
    <xf numFmtId="3" fontId="62" fillId="15" borderId="8" xfId="33" applyNumberFormat="1" applyFill="1" applyBorder="1"/>
    <xf numFmtId="4" fontId="62" fillId="14" borderId="0" xfId="33" applyNumberFormat="1" applyFill="1"/>
    <xf numFmtId="0" fontId="18" fillId="0" borderId="8" xfId="33" applyFont="1" applyBorder="1" applyAlignment="1">
      <alignment shrinkToFit="1"/>
    </xf>
    <xf numFmtId="3" fontId="62" fillId="0" borderId="8" xfId="33" applyNumberFormat="1" applyBorder="1" applyAlignment="1">
      <alignment shrinkToFit="1"/>
    </xf>
    <xf numFmtId="3" fontId="62" fillId="13" borderId="8" xfId="33" applyNumberFormat="1" applyFill="1" applyBorder="1"/>
    <xf numFmtId="0" fontId="47" fillId="13" borderId="0" xfId="33" applyFont="1" applyFill="1" applyAlignment="1">
      <alignment vertical="center" wrapText="1"/>
    </xf>
    <xf numFmtId="39" fontId="62" fillId="14" borderId="0" xfId="33" applyNumberFormat="1" applyFill="1"/>
    <xf numFmtId="0" fontId="56" fillId="13" borderId="8" xfId="33" applyFont="1" applyFill="1" applyBorder="1" applyAlignment="1">
      <alignment horizontal="right"/>
    </xf>
    <xf numFmtId="0" fontId="47" fillId="13" borderId="33" xfId="33" applyFont="1" applyFill="1" applyBorder="1" applyAlignment="1">
      <alignment vertical="center" wrapText="1"/>
    </xf>
    <xf numFmtId="3" fontId="62" fillId="13" borderId="8" xfId="33" applyNumberFormat="1" applyFill="1" applyBorder="1" applyAlignment="1">
      <alignment shrinkToFit="1"/>
    </xf>
    <xf numFmtId="3" fontId="62" fillId="13" borderId="16" xfId="33" applyNumberFormat="1" applyFill="1" applyBorder="1" applyAlignment="1">
      <alignment shrinkToFit="1"/>
    </xf>
    <xf numFmtId="0" fontId="56" fillId="13" borderId="8" xfId="33" applyFont="1" applyFill="1" applyBorder="1" applyAlignment="1">
      <alignment horizontal="center"/>
    </xf>
    <xf numFmtId="0" fontId="47" fillId="13" borderId="0" xfId="33" applyFont="1" applyFill="1" applyAlignment="1">
      <alignment horizontal="center" wrapText="1"/>
    </xf>
    <xf numFmtId="0" fontId="56" fillId="13" borderId="1" xfId="33" applyFont="1" applyFill="1" applyBorder="1" applyAlignment="1">
      <alignment horizontal="center"/>
    </xf>
    <xf numFmtId="0" fontId="56" fillId="13" borderId="3" xfId="33" applyFont="1" applyFill="1" applyBorder="1" applyAlignment="1">
      <alignment horizontal="center"/>
    </xf>
    <xf numFmtId="0" fontId="60" fillId="13" borderId="72" xfId="33" applyFont="1" applyFill="1" applyBorder="1" applyAlignment="1">
      <alignment horizontal="left" wrapText="1"/>
    </xf>
    <xf numFmtId="0" fontId="56" fillId="13" borderId="72" xfId="33" applyFont="1" applyFill="1" applyBorder="1" applyAlignment="1">
      <alignment horizontal="center"/>
    </xf>
    <xf numFmtId="0" fontId="56" fillId="13" borderId="72" xfId="33" applyFont="1" applyFill="1" applyBorder="1" applyAlignment="1">
      <alignment horizontal="center"/>
    </xf>
    <xf numFmtId="39" fontId="60" fillId="13" borderId="72" xfId="35" applyNumberFormat="1" applyFont="1" applyFill="1" applyBorder="1" applyAlignment="1" applyProtection="1">
      <alignment horizontal="right" vertical="center" shrinkToFit="1"/>
    </xf>
    <xf numFmtId="0" fontId="56" fillId="13" borderId="14" xfId="33" applyFont="1" applyFill="1" applyBorder="1" applyAlignment="1">
      <alignment horizontal="center"/>
    </xf>
    <xf numFmtId="169" fontId="53" fillId="0" borderId="14" xfId="35" applyFont="1" applyBorder="1"/>
    <xf numFmtId="39" fontId="56" fillId="13" borderId="14" xfId="35" applyNumberFormat="1" applyFont="1" applyFill="1" applyBorder="1" applyAlignment="1" applyProtection="1">
      <alignment horizontal="right" vertical="center" shrinkToFit="1"/>
    </xf>
    <xf numFmtId="0" fontId="56" fillId="13" borderId="0" xfId="33" applyFont="1" applyFill="1"/>
    <xf numFmtId="0" fontId="14" fillId="12" borderId="21" xfId="33" applyFont="1" applyFill="1" applyBorder="1" applyAlignment="1">
      <alignment horizontal="right" vertical="center"/>
    </xf>
    <xf numFmtId="0" fontId="14" fillId="12" borderId="18" xfId="33" applyFont="1" applyFill="1" applyBorder="1" applyAlignment="1">
      <alignment horizontal="right" vertical="center"/>
    </xf>
    <xf numFmtId="0" fontId="14" fillId="12" borderId="22" xfId="33" applyFont="1" applyFill="1" applyBorder="1" applyAlignment="1">
      <alignment horizontal="right" vertical="center"/>
    </xf>
    <xf numFmtId="169" fontId="55" fillId="13" borderId="47" xfId="35" applyFont="1" applyFill="1" applyBorder="1" applyAlignment="1" applyProtection="1">
      <alignment horizontal="right" vertical="center"/>
    </xf>
    <xf numFmtId="0" fontId="56" fillId="13" borderId="26" xfId="33" applyFont="1" applyFill="1" applyBorder="1" applyAlignment="1">
      <alignment horizontal="right"/>
    </xf>
    <xf numFmtId="169" fontId="55" fillId="13" borderId="47" xfId="35" applyFont="1" applyFill="1" applyBorder="1" applyAlignment="1" applyProtection="1">
      <alignment horizontal="right"/>
    </xf>
    <xf numFmtId="0" fontId="47" fillId="13" borderId="0" xfId="33" applyFont="1" applyFill="1" applyAlignment="1">
      <alignment horizontal="center" vertical="top" wrapText="1"/>
    </xf>
    <xf numFmtId="169" fontId="58" fillId="13" borderId="0" xfId="35" applyFont="1" applyFill="1" applyBorder="1" applyAlignment="1" applyProtection="1">
      <alignment vertical="center" shrinkToFit="1"/>
    </xf>
    <xf numFmtId="0" fontId="62" fillId="13" borderId="0" xfId="33" applyFill="1" applyAlignment="1">
      <alignment horizontal="left" vertical="center"/>
    </xf>
    <xf numFmtId="0" fontId="35" fillId="2" borderId="0" xfId="33" applyFont="1" applyFill="1" applyAlignment="1">
      <alignment horizontal="center"/>
    </xf>
    <xf numFmtId="0" fontId="17" fillId="4" borderId="1" xfId="33" applyFont="1" applyFill="1" applyBorder="1" applyAlignment="1">
      <alignment horizontal="left"/>
    </xf>
    <xf numFmtId="0" fontId="17" fillId="4" borderId="2" xfId="33" applyFont="1" applyFill="1" applyBorder="1" applyAlignment="1">
      <alignment horizontal="left"/>
    </xf>
    <xf numFmtId="0" fontId="17" fillId="4" borderId="3" xfId="33" applyFont="1" applyFill="1" applyBorder="1" applyAlignment="1">
      <alignment horizontal="left"/>
    </xf>
    <xf numFmtId="0" fontId="69" fillId="2" borderId="0" xfId="33" applyFont="1" applyFill="1" applyAlignment="1">
      <alignment vertical="top" wrapText="1"/>
    </xf>
    <xf numFmtId="0" fontId="62" fillId="2" borderId="0" xfId="33" applyFill="1"/>
    <xf numFmtId="0" fontId="62" fillId="2" borderId="0" xfId="33" applyFill="1" applyAlignment="1">
      <alignment horizontal="center"/>
    </xf>
    <xf numFmtId="0" fontId="62" fillId="2" borderId="1" xfId="33" applyFill="1" applyBorder="1" applyAlignment="1">
      <alignment horizontal="left" indent="4"/>
    </xf>
    <xf numFmtId="0" fontId="62" fillId="2" borderId="2" xfId="33" applyFill="1" applyBorder="1" applyAlignment="1">
      <alignment horizontal="left" indent="4"/>
    </xf>
    <xf numFmtId="0" fontId="62" fillId="2" borderId="3" xfId="33" applyFill="1" applyBorder="1" applyAlignment="1">
      <alignment horizontal="left" indent="4"/>
    </xf>
    <xf numFmtId="169" fontId="14" fillId="2" borderId="8" xfId="35" applyFont="1" applyFill="1" applyBorder="1" applyAlignment="1">
      <alignment horizontal="right"/>
    </xf>
    <xf numFmtId="0" fontId="62" fillId="2" borderId="0" xfId="33" applyFill="1" applyAlignment="1">
      <alignment horizontal="left" indent="4"/>
    </xf>
    <xf numFmtId="169" fontId="14" fillId="2" borderId="0" xfId="35" applyFont="1" applyFill="1" applyBorder="1" applyAlignment="1">
      <alignment horizontal="right"/>
    </xf>
    <xf numFmtId="0" fontId="62" fillId="2" borderId="1" xfId="33" applyFill="1" applyBorder="1" applyAlignment="1">
      <alignment horizontal="left" vertical="center" wrapText="1" indent="4"/>
    </xf>
    <xf numFmtId="0" fontId="62" fillId="2" borderId="2" xfId="33" applyFill="1" applyBorder="1" applyAlignment="1">
      <alignment horizontal="left" vertical="center" wrapText="1" indent="4"/>
    </xf>
    <xf numFmtId="0" fontId="62" fillId="2" borderId="3" xfId="33" applyFill="1" applyBorder="1" applyAlignment="1">
      <alignment horizontal="left" vertical="center" wrapText="1" indent="4"/>
    </xf>
    <xf numFmtId="0" fontId="51" fillId="13" borderId="0" xfId="33" applyFont="1" applyFill="1" applyAlignment="1">
      <alignment horizontal="center" vertical="top"/>
    </xf>
    <xf numFmtId="0" fontId="56" fillId="14" borderId="48" xfId="33" applyFont="1" applyFill="1" applyBorder="1" applyAlignment="1">
      <alignment horizontal="right" vertical="center"/>
    </xf>
    <xf numFmtId="0" fontId="56" fillId="13" borderId="46" xfId="33" applyFont="1" applyFill="1" applyBorder="1" applyAlignment="1">
      <alignment horizontal="center" vertical="center" wrapText="1"/>
    </xf>
    <xf numFmtId="0" fontId="56" fillId="13" borderId="4" xfId="33" applyFont="1" applyFill="1" applyBorder="1" applyAlignment="1">
      <alignment horizontal="center" vertical="center" wrapText="1"/>
    </xf>
    <xf numFmtId="0" fontId="58" fillId="13" borderId="4" xfId="33" applyFont="1" applyFill="1" applyBorder="1" applyAlignment="1">
      <alignment horizontal="center" vertical="center" wrapText="1"/>
    </xf>
    <xf numFmtId="0" fontId="57" fillId="13" borderId="4" xfId="33" applyFont="1" applyFill="1" applyBorder="1" applyAlignment="1">
      <alignment horizontal="center" vertical="center" wrapText="1"/>
    </xf>
    <xf numFmtId="0" fontId="56" fillId="13" borderId="5" xfId="33" applyFont="1" applyFill="1" applyBorder="1" applyAlignment="1">
      <alignment horizontal="center" vertical="center" wrapText="1"/>
    </xf>
    <xf numFmtId="0" fontId="56" fillId="14" borderId="48" xfId="33" applyFont="1" applyFill="1" applyBorder="1" applyAlignment="1">
      <alignment horizontal="left"/>
    </xf>
    <xf numFmtId="0" fontId="57" fillId="13" borderId="28" xfId="33" applyFont="1" applyFill="1" applyBorder="1" applyAlignment="1">
      <alignment horizontal="center" vertical="center" wrapText="1"/>
    </xf>
    <xf numFmtId="0" fontId="62" fillId="13" borderId="16" xfId="33" applyFill="1" applyBorder="1" applyAlignment="1">
      <alignment horizontal="left" wrapText="1"/>
    </xf>
    <xf numFmtId="0" fontId="62" fillId="13" borderId="16" xfId="33" applyFill="1" applyBorder="1" applyAlignment="1">
      <alignment horizontal="center" vertical="center"/>
    </xf>
    <xf numFmtId="0" fontId="62" fillId="13" borderId="8" xfId="33" applyFill="1" applyBorder="1" applyAlignment="1">
      <alignment horizontal="center" vertical="center"/>
    </xf>
    <xf numFmtId="0" fontId="62" fillId="13" borderId="32" xfId="33" applyFill="1" applyBorder="1" applyAlignment="1">
      <alignment horizontal="left" wrapText="1"/>
    </xf>
    <xf numFmtId="0" fontId="56" fillId="13" borderId="72" xfId="33" applyFont="1" applyFill="1" applyBorder="1" applyAlignment="1">
      <alignment horizontal="center" vertical="center"/>
    </xf>
    <xf numFmtId="0" fontId="56" fillId="13" borderId="59" xfId="33" applyFont="1" applyFill="1" applyBorder="1" applyAlignment="1">
      <alignment horizontal="center"/>
    </xf>
    <xf numFmtId="0" fontId="56" fillId="13" borderId="27" xfId="33" applyFont="1" applyFill="1" applyBorder="1" applyAlignment="1">
      <alignment horizontal="center"/>
    </xf>
    <xf numFmtId="0" fontId="56" fillId="13" borderId="14" xfId="33" applyFont="1" applyFill="1" applyBorder="1" applyAlignment="1">
      <alignment vertical="center"/>
    </xf>
    <xf numFmtId="0" fontId="56" fillId="13" borderId="28" xfId="33" applyFont="1" applyFill="1" applyBorder="1"/>
    <xf numFmtId="0" fontId="56" fillId="13" borderId="0" xfId="33" applyFont="1" applyFill="1" applyAlignment="1">
      <alignment horizontal="left" wrapText="1"/>
    </xf>
    <xf numFmtId="0" fontId="56" fillId="14" borderId="48" xfId="33" applyFont="1" applyFill="1" applyBorder="1" applyAlignment="1">
      <alignment horizontal="center" wrapText="1"/>
    </xf>
    <xf numFmtId="0" fontId="56" fillId="13" borderId="48" xfId="33" applyFont="1" applyFill="1" applyBorder="1" applyAlignment="1">
      <alignment horizontal="center"/>
    </xf>
    <xf numFmtId="0" fontId="56" fillId="13" borderId="22" xfId="33" applyFont="1" applyFill="1" applyBorder="1" applyAlignment="1">
      <alignment horizontal="center" vertical="center"/>
    </xf>
    <xf numFmtId="0" fontId="56" fillId="13" borderId="56" xfId="33" applyFont="1" applyFill="1" applyBorder="1" applyAlignment="1">
      <alignment horizontal="center"/>
    </xf>
    <xf numFmtId="0" fontId="56" fillId="13" borderId="73" xfId="33" applyFont="1" applyFill="1" applyBorder="1" applyAlignment="1">
      <alignment horizontal="center"/>
    </xf>
    <xf numFmtId="0" fontId="56" fillId="14" borderId="22" xfId="33" applyFont="1" applyFill="1" applyBorder="1" applyAlignment="1">
      <alignment horizontal="center" wrapText="1"/>
    </xf>
    <xf numFmtId="0" fontId="56" fillId="13" borderId="16" xfId="33" applyFont="1" applyFill="1" applyBorder="1"/>
    <xf numFmtId="0" fontId="47" fillId="13" borderId="54" xfId="33" applyFont="1" applyFill="1" applyBorder="1" applyAlignment="1">
      <alignment horizontal="center" wrapText="1"/>
    </xf>
    <xf numFmtId="0" fontId="56" fillId="13" borderId="8" xfId="33" applyFont="1" applyFill="1" applyBorder="1"/>
    <xf numFmtId="0" fontId="56" fillId="13" borderId="72" xfId="33" applyFont="1" applyFill="1" applyBorder="1"/>
    <xf numFmtId="0" fontId="55" fillId="13" borderId="13" xfId="33" applyFont="1" applyFill="1" applyBorder="1" applyAlignment="1">
      <alignment horizontal="left" wrapText="1"/>
    </xf>
    <xf numFmtId="0" fontId="56" fillId="13" borderId="59" xfId="33" applyFont="1" applyFill="1" applyBorder="1" applyAlignment="1">
      <alignment horizontal="right" vertical="center"/>
    </xf>
    <xf numFmtId="0" fontId="60" fillId="14" borderId="65" xfId="33" applyFont="1" applyFill="1" applyBorder="1" applyAlignment="1">
      <alignment horizontal="center" wrapText="1"/>
    </xf>
    <xf numFmtId="0" fontId="56" fillId="13" borderId="0" xfId="33" applyFont="1" applyFill="1" applyAlignment="1">
      <alignment horizontal="right"/>
    </xf>
    <xf numFmtId="0" fontId="52" fillId="13" borderId="0" xfId="33" applyFont="1" applyFill="1" applyAlignment="1">
      <alignment horizontal="center" vertical="center"/>
    </xf>
    <xf numFmtId="0" fontId="87" fillId="14" borderId="21" xfId="33" applyFont="1" applyFill="1" applyBorder="1" applyAlignment="1">
      <alignment vertical="center"/>
    </xf>
    <xf numFmtId="0" fontId="51" fillId="14" borderId="22" xfId="33" applyFont="1" applyFill="1" applyBorder="1" applyAlignment="1">
      <alignment vertical="center"/>
    </xf>
    <xf numFmtId="0" fontId="51" fillId="14" borderId="48" xfId="33" applyFont="1" applyFill="1" applyBorder="1" applyAlignment="1">
      <alignment horizontal="left" vertical="center" wrapText="1"/>
    </xf>
    <xf numFmtId="0" fontId="58" fillId="13" borderId="21" xfId="33" applyFont="1" applyFill="1" applyBorder="1" applyAlignment="1">
      <alignment horizontal="center" vertical="center" wrapText="1"/>
    </xf>
    <xf numFmtId="0" fontId="58" fillId="13" borderId="27" xfId="33" applyFont="1" applyFill="1" applyBorder="1" applyAlignment="1">
      <alignment horizontal="center" vertical="center" wrapText="1"/>
    </xf>
    <xf numFmtId="0" fontId="52" fillId="13" borderId="14" xfId="33" applyFont="1" applyFill="1" applyBorder="1" applyAlignment="1">
      <alignment horizontal="center" vertical="center" wrapText="1"/>
    </xf>
    <xf numFmtId="0" fontId="52" fillId="13" borderId="28" xfId="33" applyFont="1" applyFill="1" applyBorder="1" applyAlignment="1">
      <alignment horizontal="center" vertical="center" wrapText="1"/>
    </xf>
    <xf numFmtId="0" fontId="62" fillId="13" borderId="54" xfId="33" applyFill="1" applyBorder="1" applyAlignment="1">
      <alignment horizontal="left" wrapText="1"/>
    </xf>
    <xf numFmtId="0" fontId="62" fillId="13" borderId="50" xfId="33" applyFill="1" applyBorder="1" applyAlignment="1">
      <alignment horizontal="left" wrapText="1"/>
    </xf>
    <xf numFmtId="0" fontId="60" fillId="13" borderId="16" xfId="33" applyFont="1" applyFill="1" applyBorder="1" applyAlignment="1">
      <alignment horizontal="right"/>
    </xf>
    <xf numFmtId="167" fontId="47" fillId="13" borderId="16" xfId="36" applyNumberFormat="1" applyFont="1" applyFill="1" applyBorder="1" applyProtection="1"/>
    <xf numFmtId="0" fontId="60" fillId="13" borderId="8" xfId="33" applyFont="1" applyFill="1" applyBorder="1" applyAlignment="1">
      <alignment horizontal="right"/>
    </xf>
    <xf numFmtId="0" fontId="60" fillId="13" borderId="8" xfId="33" applyFont="1" applyFill="1" applyBorder="1" applyAlignment="1">
      <alignment horizontal="right" vertical="center"/>
    </xf>
    <xf numFmtId="1" fontId="65" fillId="13" borderId="8" xfId="33" applyNumberFormat="1" applyFont="1" applyFill="1" applyBorder="1" applyAlignment="1">
      <alignment horizontal="right"/>
    </xf>
    <xf numFmtId="1" fontId="65" fillId="13" borderId="16" xfId="33" applyNumberFormat="1" applyFont="1" applyFill="1" applyBorder="1" applyAlignment="1">
      <alignment horizontal="right"/>
    </xf>
    <xf numFmtId="0" fontId="58" fillId="13" borderId="16" xfId="33" applyFont="1" applyFill="1" applyBorder="1" applyAlignment="1">
      <alignment horizontal="right"/>
    </xf>
    <xf numFmtId="1" fontId="66" fillId="13" borderId="8" xfId="33" applyNumberFormat="1" applyFont="1" applyFill="1" applyBorder="1" applyAlignment="1">
      <alignment horizontal="right"/>
    </xf>
    <xf numFmtId="0" fontId="62" fillId="13" borderId="8" xfId="33" applyFill="1" applyBorder="1" applyAlignment="1">
      <alignment horizontal="left" wrapText="1"/>
    </xf>
    <xf numFmtId="0" fontId="60" fillId="13" borderId="16" xfId="33" applyFont="1" applyFill="1" applyBorder="1"/>
    <xf numFmtId="0" fontId="58" fillId="13" borderId="16" xfId="33" applyFont="1" applyFill="1" applyBorder="1"/>
    <xf numFmtId="0" fontId="47" fillId="13" borderId="16" xfId="33" applyFont="1" applyFill="1" applyBorder="1"/>
    <xf numFmtId="0" fontId="62" fillId="13" borderId="72" xfId="33" applyFill="1" applyBorder="1" applyAlignment="1">
      <alignment horizontal="left" wrapText="1"/>
    </xf>
    <xf numFmtId="0" fontId="52" fillId="13" borderId="72" xfId="33" applyFont="1" applyFill="1" applyBorder="1" applyAlignment="1">
      <alignment horizontal="center" vertical="center"/>
    </xf>
    <xf numFmtId="0" fontId="56" fillId="13" borderId="21" xfId="33" applyFont="1" applyFill="1" applyBorder="1" applyAlignment="1">
      <alignment horizontal="center"/>
    </xf>
    <xf numFmtId="0" fontId="56" fillId="13" borderId="18" xfId="33" applyFont="1" applyFill="1" applyBorder="1" applyAlignment="1">
      <alignment horizontal="center"/>
    </xf>
    <xf numFmtId="0" fontId="56" fillId="13" borderId="22" xfId="33" applyFont="1" applyFill="1" applyBorder="1" applyAlignment="1">
      <alignment horizontal="center"/>
    </xf>
    <xf numFmtId="0" fontId="56" fillId="13" borderId="27" xfId="33" applyFont="1" applyFill="1" applyBorder="1" applyAlignment="1">
      <alignment vertical="center"/>
    </xf>
    <xf numFmtId="167" fontId="52" fillId="13" borderId="16" xfId="36" applyNumberFormat="1" applyFont="1" applyFill="1" applyBorder="1" applyProtection="1"/>
    <xf numFmtId="0" fontId="53" fillId="13" borderId="0" xfId="33" applyFont="1" applyFill="1"/>
    <xf numFmtId="0" fontId="62" fillId="0" borderId="0" xfId="33"/>
    <xf numFmtId="0" fontId="56" fillId="0" borderId="21" xfId="33" applyFont="1" applyBorder="1"/>
    <xf numFmtId="0" fontId="56" fillId="0" borderId="18" xfId="33" applyFont="1" applyBorder="1"/>
    <xf numFmtId="0" fontId="62" fillId="13" borderId="18" xfId="33" applyFill="1" applyBorder="1"/>
    <xf numFmtId="0" fontId="58" fillId="0" borderId="28" xfId="33" applyFont="1" applyBorder="1" applyAlignment="1">
      <alignment horizontal="center"/>
    </xf>
    <xf numFmtId="0" fontId="56" fillId="0" borderId="21" xfId="33" applyFont="1" applyBorder="1" applyAlignment="1">
      <alignment horizontal="left"/>
    </xf>
    <xf numFmtId="0" fontId="56" fillId="0" borderId="27" xfId="33" applyFont="1" applyBorder="1" applyAlignment="1">
      <alignment horizontal="center"/>
    </xf>
    <xf numFmtId="0" fontId="69" fillId="2" borderId="0" xfId="33" applyFont="1" applyFill="1"/>
    <xf numFmtId="0" fontId="14" fillId="12" borderId="48" xfId="33" applyFont="1" applyFill="1" applyBorder="1" applyAlignment="1">
      <alignment horizontal="center"/>
    </xf>
    <xf numFmtId="0" fontId="62" fillId="0" borderId="8" xfId="33" applyBorder="1"/>
    <xf numFmtId="0" fontId="62" fillId="13" borderId="16" xfId="33" applyFill="1" applyBorder="1" applyAlignment="1">
      <alignment horizontal="left"/>
    </xf>
    <xf numFmtId="0" fontId="62" fillId="13" borderId="16" xfId="33" applyFill="1" applyBorder="1"/>
    <xf numFmtId="0" fontId="14" fillId="12" borderId="18" xfId="33" applyFont="1" applyFill="1" applyBorder="1" applyAlignment="1">
      <alignment horizontal="center" vertical="center" wrapText="1"/>
    </xf>
    <xf numFmtId="0" fontId="14" fillId="12" borderId="22" xfId="33" applyFont="1" applyFill="1" applyBorder="1" applyAlignment="1">
      <alignment horizontal="center" vertical="center" wrapText="1"/>
    </xf>
    <xf numFmtId="0" fontId="62" fillId="13" borderId="8" xfId="33" applyFill="1" applyBorder="1" applyAlignment="1">
      <alignment horizontal="left"/>
    </xf>
    <xf numFmtId="0" fontId="62" fillId="16" borderId="8" xfId="33" applyFill="1" applyBorder="1"/>
    <xf numFmtId="0" fontId="60" fillId="13" borderId="1" xfId="33" applyFont="1" applyFill="1" applyBorder="1" applyAlignment="1">
      <alignment horizontal="left" wrapText="1"/>
    </xf>
    <xf numFmtId="0" fontId="56" fillId="13" borderId="1" xfId="33" applyFont="1" applyFill="1" applyBorder="1" applyAlignment="1">
      <alignment horizontal="left"/>
    </xf>
    <xf numFmtId="0" fontId="56" fillId="13" borderId="3" xfId="33" applyFont="1" applyFill="1" applyBorder="1" applyAlignment="1">
      <alignment horizontal="left"/>
    </xf>
    <xf numFmtId="0" fontId="56" fillId="13" borderId="59" xfId="33" applyFont="1" applyFill="1" applyBorder="1"/>
    <xf numFmtId="0" fontId="71" fillId="2" borderId="0" xfId="33" applyFont="1" applyFill="1" applyAlignment="1">
      <alignment horizontal="center" vertical="center" wrapText="1"/>
    </xf>
    <xf numFmtId="0" fontId="71" fillId="2" borderId="0" xfId="33" applyFont="1" applyFill="1" applyAlignment="1">
      <alignment horizontal="left" vertical="center" wrapText="1"/>
    </xf>
    <xf numFmtId="0" fontId="71" fillId="2" borderId="0" xfId="33" applyFont="1" applyFill="1" applyAlignment="1">
      <alignment horizontal="left" vertical="top" wrapText="1"/>
    </xf>
    <xf numFmtId="0" fontId="62" fillId="2" borderId="13" xfId="33" applyFill="1" applyBorder="1" applyAlignment="1">
      <alignment horizontal="center" vertical="center"/>
    </xf>
    <xf numFmtId="0" fontId="62" fillId="2" borderId="13" xfId="33" applyFill="1" applyBorder="1" applyAlignment="1">
      <alignment horizontal="left" vertical="top" wrapText="1"/>
    </xf>
    <xf numFmtId="0" fontId="62" fillId="2" borderId="31" xfId="33" applyFill="1" applyBorder="1" applyAlignment="1">
      <alignment horizontal="left" vertical="top" wrapText="1"/>
    </xf>
    <xf numFmtId="1" fontId="17" fillId="4" borderId="8" xfId="33" applyNumberFormat="1" applyFont="1" applyFill="1" applyBorder="1" applyAlignment="1">
      <alignment horizontal="center" vertical="center"/>
    </xf>
    <xf numFmtId="0" fontId="62" fillId="2" borderId="2" xfId="33" applyFill="1" applyBorder="1" applyAlignment="1">
      <alignment horizontal="center" vertical="center"/>
    </xf>
    <xf numFmtId="0" fontId="62" fillId="2" borderId="2" xfId="33" applyFill="1" applyBorder="1" applyAlignment="1">
      <alignment horizontal="left" vertical="center" wrapText="1"/>
    </xf>
    <xf numFmtId="0" fontId="62" fillId="2" borderId="3" xfId="33" applyFill="1" applyBorder="1" applyAlignment="1">
      <alignment horizontal="left" vertical="center" wrapText="1"/>
    </xf>
    <xf numFmtId="0" fontId="62" fillId="7" borderId="8" xfId="33" applyFill="1" applyBorder="1" applyAlignment="1">
      <alignment horizontal="center"/>
    </xf>
    <xf numFmtId="0" fontId="62" fillId="2" borderId="2" xfId="33" applyFill="1" applyBorder="1" applyAlignment="1">
      <alignment horizontal="right" vertical="center"/>
    </xf>
    <xf numFmtId="0" fontId="62" fillId="2" borderId="2" xfId="33" applyFill="1" applyBorder="1" applyAlignment="1">
      <alignment horizontal="center" vertical="center" wrapText="1"/>
    </xf>
    <xf numFmtId="0" fontId="62" fillId="2" borderId="3" xfId="33" applyFill="1" applyBorder="1" applyAlignment="1">
      <alignment horizontal="center" vertical="center" wrapText="1"/>
    </xf>
    <xf numFmtId="0" fontId="62" fillId="12" borderId="8" xfId="33" applyFill="1" applyBorder="1" applyAlignment="1">
      <alignment horizontal="center"/>
    </xf>
    <xf numFmtId="0" fontId="62" fillId="2" borderId="0" xfId="33" applyFill="1" applyAlignment="1">
      <alignment horizontal="right" vertical="center"/>
    </xf>
    <xf numFmtId="0" fontId="62" fillId="7" borderId="2" xfId="33" applyFill="1" applyBorder="1" applyAlignment="1">
      <alignment horizontal="left" vertical="center" wrapText="1"/>
    </xf>
    <xf numFmtId="0" fontId="62" fillId="7" borderId="3" xfId="33" applyFill="1" applyBorder="1" applyAlignment="1">
      <alignment horizontal="left" vertical="center" wrapText="1"/>
    </xf>
    <xf numFmtId="0" fontId="52" fillId="13" borderId="0" xfId="33" applyFont="1" applyFill="1" applyAlignment="1">
      <alignment horizontal="right" vertical="center"/>
    </xf>
    <xf numFmtId="0" fontId="64" fillId="14" borderId="48" xfId="33" applyFont="1" applyFill="1" applyBorder="1" applyAlignment="1">
      <alignment horizontal="center" wrapText="1"/>
    </xf>
    <xf numFmtId="0" fontId="62" fillId="16" borderId="8" xfId="33" applyFill="1" applyBorder="1" applyAlignment="1">
      <alignment horizontal="left"/>
    </xf>
    <xf numFmtId="0" fontId="62" fillId="13" borderId="8" xfId="33" applyFill="1" applyBorder="1" applyAlignment="1">
      <alignment horizontal="left"/>
    </xf>
    <xf numFmtId="0" fontId="56" fillId="13" borderId="35" xfId="33" applyFont="1" applyFill="1" applyBorder="1" applyAlignment="1">
      <alignment horizontal="center"/>
    </xf>
    <xf numFmtId="0" fontId="56" fillId="13" borderId="48" xfId="33" applyFont="1" applyFill="1" applyBorder="1"/>
    <xf numFmtId="0" fontId="67" fillId="13" borderId="0" xfId="33" applyFont="1" applyFill="1" applyAlignment="1">
      <alignment horizontal="left" vertical="top" wrapText="1"/>
    </xf>
    <xf numFmtId="0" fontId="62" fillId="13" borderId="13" xfId="33" applyFill="1" applyBorder="1" applyAlignment="1">
      <alignment horizontal="center" vertical="center"/>
    </xf>
    <xf numFmtId="0" fontId="62" fillId="13" borderId="31" xfId="33" applyFill="1" applyBorder="1" applyAlignment="1">
      <alignment horizontal="left" vertical="top" wrapText="1"/>
    </xf>
    <xf numFmtId="0" fontId="55" fillId="13" borderId="8" xfId="33" applyFont="1" applyFill="1" applyBorder="1" applyAlignment="1">
      <alignment horizontal="right"/>
    </xf>
    <xf numFmtId="0" fontId="62" fillId="13" borderId="2" xfId="33" applyFill="1" applyBorder="1" applyAlignment="1">
      <alignment horizontal="center" vertical="center"/>
    </xf>
    <xf numFmtId="0" fontId="62" fillId="13" borderId="3" xfId="33" applyFill="1" applyBorder="1" applyAlignment="1">
      <alignment horizontal="left" vertical="center" wrapText="1"/>
    </xf>
    <xf numFmtId="0" fontId="55" fillId="14" borderId="8" xfId="33" applyFont="1" applyFill="1" applyBorder="1" applyAlignment="1">
      <alignment horizontal="right"/>
    </xf>
    <xf numFmtId="0" fontId="62" fillId="13" borderId="2" xfId="33" applyFill="1" applyBorder="1" applyAlignment="1">
      <alignment horizontal="right" vertical="center"/>
    </xf>
    <xf numFmtId="0" fontId="62" fillId="13" borderId="3" xfId="33" applyFill="1" applyBorder="1" applyAlignment="1">
      <alignment horizontal="right" vertical="center" wrapText="1" indent="15"/>
    </xf>
    <xf numFmtId="0" fontId="62" fillId="13" borderId="0" xfId="33" applyFill="1" applyAlignment="1">
      <alignment horizontal="right" vertical="center"/>
    </xf>
    <xf numFmtId="0" fontId="62" fillId="13" borderId="3" xfId="33" applyFill="1" applyBorder="1" applyAlignment="1">
      <alignment horizontal="left" vertical="center" wrapText="1" indent="15"/>
    </xf>
    <xf numFmtId="0" fontId="55" fillId="13" borderId="8" xfId="33" applyFont="1" applyFill="1" applyBorder="1" applyAlignment="1">
      <alignment horizontal="center" vertical="center" shrinkToFit="1"/>
    </xf>
    <xf numFmtId="0" fontId="55" fillId="14" borderId="21" xfId="33" applyFont="1" applyFill="1" applyBorder="1" applyAlignment="1">
      <alignment horizontal="left" wrapText="1"/>
    </xf>
    <xf numFmtId="0" fontId="55" fillId="14" borderId="18" xfId="33" applyFont="1" applyFill="1" applyBorder="1" applyAlignment="1">
      <alignment horizontal="left" wrapText="1"/>
    </xf>
    <xf numFmtId="0" fontId="55" fillId="14" borderId="22" xfId="33" applyFont="1" applyFill="1" applyBorder="1" applyAlignment="1">
      <alignment horizontal="left" wrapText="1"/>
    </xf>
    <xf numFmtId="0" fontId="55" fillId="14" borderId="21" xfId="33" applyFont="1" applyFill="1" applyBorder="1" applyAlignment="1">
      <alignment horizontal="right" wrapText="1"/>
    </xf>
    <xf numFmtId="0" fontId="55" fillId="14" borderId="22" xfId="33" applyFont="1" applyFill="1" applyBorder="1" applyAlignment="1">
      <alignment horizontal="right" wrapText="1"/>
    </xf>
    <xf numFmtId="0" fontId="51" fillId="14" borderId="21" xfId="33" applyFont="1" applyFill="1" applyBorder="1" applyAlignment="1">
      <alignment horizontal="center" wrapText="1"/>
    </xf>
    <xf numFmtId="0" fontId="51" fillId="14" borderId="22" xfId="33" applyFont="1" applyFill="1" applyBorder="1" applyAlignment="1">
      <alignment horizontal="center" wrapText="1"/>
    </xf>
    <xf numFmtId="0" fontId="56" fillId="0" borderId="56" xfId="33" applyFont="1" applyBorder="1" applyAlignment="1">
      <alignment vertical="center"/>
    </xf>
    <xf numFmtId="0" fontId="58" fillId="13" borderId="73" xfId="33" applyFont="1" applyFill="1" applyBorder="1" applyAlignment="1">
      <alignment horizontal="center" vertical="center" wrapText="1"/>
    </xf>
    <xf numFmtId="0" fontId="58" fillId="13" borderId="73" xfId="33" applyFont="1" applyFill="1" applyBorder="1" applyAlignment="1">
      <alignment horizontal="center" vertical="center"/>
    </xf>
    <xf numFmtId="0" fontId="58" fillId="13" borderId="80" xfId="33" applyFont="1" applyFill="1" applyBorder="1" applyAlignment="1">
      <alignment horizontal="center" vertical="center" wrapText="1"/>
    </xf>
    <xf numFmtId="0" fontId="62" fillId="0" borderId="16" xfId="33" applyBorder="1"/>
    <xf numFmtId="3" fontId="62" fillId="0" borderId="16" xfId="33" applyNumberFormat="1" applyBorder="1"/>
    <xf numFmtId="1" fontId="62" fillId="8" borderId="16" xfId="33" applyNumberFormat="1" applyFill="1" applyBorder="1"/>
    <xf numFmtId="0" fontId="62" fillId="0" borderId="72" xfId="33" applyBorder="1"/>
    <xf numFmtId="0" fontId="56" fillId="0" borderId="59" xfId="33" applyFont="1" applyBorder="1" applyAlignment="1">
      <alignment wrapText="1"/>
    </xf>
    <xf numFmtId="3" fontId="56" fillId="0" borderId="14" xfId="33" applyNumberFormat="1" applyFont="1" applyBorder="1"/>
    <xf numFmtId="3" fontId="56" fillId="0" borderId="28" xfId="33" applyNumberFormat="1" applyFont="1" applyBorder="1"/>
    <xf numFmtId="0" fontId="55" fillId="14" borderId="45" xfId="33" applyFont="1" applyFill="1" applyBorder="1" applyAlignment="1">
      <alignment horizontal="left"/>
    </xf>
    <xf numFmtId="0" fontId="56" fillId="13" borderId="9" xfId="33" applyFont="1" applyFill="1" applyBorder="1" applyAlignment="1">
      <alignment vertical="center" wrapText="1"/>
    </xf>
    <xf numFmtId="0" fontId="56" fillId="13" borderId="11" xfId="33" applyFont="1" applyFill="1" applyBorder="1" applyAlignment="1">
      <alignment horizontal="center" vertical="center" wrapText="1"/>
    </xf>
    <xf numFmtId="0" fontId="52" fillId="13" borderId="11" xfId="33" applyFont="1" applyFill="1" applyBorder="1" applyAlignment="1">
      <alignment horizontal="center" vertical="center" wrapText="1"/>
    </xf>
    <xf numFmtId="0" fontId="58" fillId="13" borderId="11" xfId="33" applyFont="1" applyFill="1" applyBorder="1" applyAlignment="1">
      <alignment horizontal="center" vertical="center" wrapText="1"/>
    </xf>
    <xf numFmtId="0" fontId="62" fillId="0" borderId="23" xfId="33" applyBorder="1"/>
    <xf numFmtId="0" fontId="62" fillId="0" borderId="16" xfId="33" applyBorder="1" applyAlignment="1">
      <alignment horizontal="left"/>
    </xf>
    <xf numFmtId="0" fontId="53" fillId="0" borderId="16" xfId="33" applyFont="1" applyBorder="1"/>
    <xf numFmtId="0" fontId="62" fillId="2" borderId="16" xfId="33" applyFill="1" applyBorder="1"/>
    <xf numFmtId="9" fontId="0" fillId="0" borderId="16" xfId="36" applyFont="1" applyBorder="1" applyProtection="1"/>
    <xf numFmtId="0" fontId="62" fillId="0" borderId="8" xfId="33" applyBorder="1" applyAlignment="1">
      <alignment horizontal="left"/>
    </xf>
    <xf numFmtId="9" fontId="0" fillId="0" borderId="8" xfId="36" applyFont="1" applyBorder="1" applyProtection="1"/>
    <xf numFmtId="0" fontId="62" fillId="0" borderId="72" xfId="33" applyBorder="1" applyAlignment="1">
      <alignment horizontal="left"/>
    </xf>
    <xf numFmtId="9" fontId="0" fillId="0" borderId="72" xfId="36" applyFont="1" applyBorder="1" applyProtection="1"/>
    <xf numFmtId="0" fontId="56" fillId="0" borderId="14" xfId="33" applyFont="1" applyBorder="1"/>
    <xf numFmtId="9" fontId="56" fillId="0" borderId="28" xfId="36" applyFont="1" applyBorder="1" applyProtection="1"/>
    <xf numFmtId="0" fontId="55" fillId="14" borderId="45" xfId="33" applyFont="1" applyFill="1" applyBorder="1" applyAlignment="1">
      <alignment horizontal="left" vertical="top" wrapText="1"/>
    </xf>
    <xf numFmtId="0" fontId="62" fillId="0" borderId="9" xfId="33" applyBorder="1"/>
    <xf numFmtId="0" fontId="58" fillId="13" borderId="10" xfId="33" applyFont="1" applyFill="1" applyBorder="1" applyAlignment="1">
      <alignment horizontal="center" vertical="center" wrapText="1"/>
    </xf>
    <xf numFmtId="166" fontId="9" fillId="3" borderId="42" xfId="11" applyFont="1" applyFill="1" applyBorder="1"/>
    <xf numFmtId="169" fontId="8" fillId="12" borderId="4" xfId="35" applyFont="1" applyFill="1" applyBorder="1" applyAlignment="1">
      <alignment shrinkToFit="1"/>
    </xf>
    <xf numFmtId="169" fontId="12" fillId="8" borderId="81" xfId="35" applyFont="1" applyFill="1" applyBorder="1" applyAlignment="1">
      <alignment shrinkToFit="1"/>
    </xf>
    <xf numFmtId="4" fontId="8" fillId="12" borderId="59" xfId="35" applyNumberFormat="1" applyFont="1" applyFill="1" applyBorder="1" applyAlignment="1">
      <alignment horizontal="center" shrinkToFit="1"/>
    </xf>
    <xf numFmtId="4" fontId="8" fillId="12" borderId="28" xfId="35" applyNumberFormat="1" applyFont="1" applyFill="1" applyBorder="1" applyAlignment="1">
      <alignment horizontal="center" shrinkToFit="1"/>
    </xf>
    <xf numFmtId="9" fontId="62" fillId="0" borderId="16" xfId="36" applyBorder="1" applyProtection="1"/>
    <xf numFmtId="3" fontId="62" fillId="8" borderId="16" xfId="33" applyNumberFormat="1" applyFill="1" applyBorder="1"/>
    <xf numFmtId="1" fontId="62" fillId="0" borderId="0" xfId="33" applyNumberFormat="1"/>
    <xf numFmtId="0" fontId="1" fillId="0" borderId="6" xfId="33" applyFont="1" applyBorder="1" applyAlignment="1">
      <alignment horizontal="left" indent="4"/>
    </xf>
    <xf numFmtId="4" fontId="62" fillId="3" borderId="8" xfId="33" applyNumberFormat="1" applyFill="1" applyBorder="1" applyAlignment="1">
      <alignment horizontal="right"/>
    </xf>
    <xf numFmtId="169" fontId="12" fillId="8" borderId="8" xfId="35" applyFont="1" applyFill="1" applyBorder="1" applyAlignment="1">
      <alignment shrinkToFit="1"/>
    </xf>
    <xf numFmtId="4" fontId="12" fillId="8" borderId="29" xfId="35" applyNumberFormat="1" applyFont="1" applyFill="1" applyBorder="1" applyAlignment="1">
      <alignment shrinkToFit="1"/>
    </xf>
    <xf numFmtId="9" fontId="62" fillId="0" borderId="8" xfId="36" applyBorder="1" applyProtection="1"/>
    <xf numFmtId="3" fontId="62" fillId="8" borderId="8" xfId="33" applyNumberFormat="1" applyFill="1" applyBorder="1"/>
    <xf numFmtId="4" fontId="12" fillId="8" borderId="1" xfId="35" applyNumberFormat="1" applyFont="1" applyFill="1" applyBorder="1" applyAlignment="1">
      <alignment shrinkToFit="1"/>
    </xf>
    <xf numFmtId="9" fontId="62" fillId="0" borderId="72" xfId="36" applyBorder="1" applyProtection="1"/>
    <xf numFmtId="3" fontId="62" fillId="8" borderId="72" xfId="33" applyNumberFormat="1" applyFill="1" applyBorder="1"/>
    <xf numFmtId="4" fontId="62" fillId="0" borderId="0" xfId="33" applyNumberFormat="1"/>
    <xf numFmtId="4" fontId="62" fillId="3" borderId="11" xfId="33" applyNumberFormat="1" applyFill="1" applyBorder="1" applyAlignment="1">
      <alignment shrinkToFit="1"/>
    </xf>
    <xf numFmtId="4" fontId="12" fillId="8" borderId="10" xfId="35" applyNumberFormat="1" applyFont="1" applyFill="1" applyBorder="1" applyAlignment="1">
      <alignment shrinkToFit="1"/>
    </xf>
    <xf numFmtId="0" fontId="56" fillId="0" borderId="59" xfId="33" applyFont="1" applyBorder="1"/>
    <xf numFmtId="9" fontId="56" fillId="0" borderId="14" xfId="36" applyFont="1" applyBorder="1" applyProtection="1"/>
    <xf numFmtId="3" fontId="56" fillId="2" borderId="14" xfId="33" applyNumberFormat="1" applyFont="1" applyFill="1" applyBorder="1"/>
    <xf numFmtId="3" fontId="56" fillId="2" borderId="28" xfId="33" applyNumberFormat="1" applyFont="1" applyFill="1" applyBorder="1"/>
    <xf numFmtId="166" fontId="12" fillId="3" borderId="76" xfId="11" applyFont="1" applyFill="1" applyBorder="1" applyAlignment="1">
      <alignment horizontal="left"/>
    </xf>
    <xf numFmtId="169" fontId="8" fillId="12" borderId="11" xfId="35" applyFont="1" applyFill="1" applyBorder="1" applyAlignment="1">
      <alignment shrinkToFit="1"/>
    </xf>
    <xf numFmtId="169" fontId="12" fillId="8" borderId="11" xfId="35" applyFont="1" applyFill="1" applyBorder="1" applyAlignment="1">
      <alignment shrinkToFit="1"/>
    </xf>
    <xf numFmtId="4" fontId="81" fillId="12" borderId="14" xfId="35" applyNumberFormat="1" applyFont="1" applyFill="1" applyBorder="1" applyAlignment="1">
      <alignment shrinkToFit="1"/>
    </xf>
    <xf numFmtId="4" fontId="12" fillId="18" borderId="15" xfId="35" applyNumberFormat="1" applyFont="1" applyFill="1" applyBorder="1" applyAlignment="1">
      <alignment shrinkToFit="1"/>
    </xf>
    <xf numFmtId="0" fontId="56" fillId="14" borderId="45" xfId="33" applyFont="1" applyFill="1" applyBorder="1" applyAlignment="1">
      <alignment horizontal="left"/>
    </xf>
    <xf numFmtId="0" fontId="57" fillId="13" borderId="22" xfId="33" applyFont="1" applyFill="1" applyBorder="1" applyAlignment="1">
      <alignment horizontal="center" vertical="center" wrapText="1"/>
    </xf>
    <xf numFmtId="0" fontId="57" fillId="13" borderId="11" xfId="33" applyFont="1" applyFill="1" applyBorder="1" applyAlignment="1">
      <alignment horizontal="center" vertical="center" wrapText="1"/>
    </xf>
    <xf numFmtId="0" fontId="57" fillId="13" borderId="52" xfId="33" applyFont="1" applyFill="1" applyBorder="1" applyAlignment="1">
      <alignment horizontal="center" vertical="center" wrapText="1"/>
    </xf>
    <xf numFmtId="0" fontId="62" fillId="0" borderId="29" xfId="33" applyBorder="1"/>
    <xf numFmtId="167" fontId="62" fillId="0" borderId="16" xfId="36" applyNumberFormat="1" applyBorder="1" applyProtection="1"/>
    <xf numFmtId="167" fontId="62" fillId="0" borderId="8" xfId="36" applyNumberFormat="1" applyBorder="1" applyProtection="1"/>
    <xf numFmtId="167" fontId="62" fillId="0" borderId="72" xfId="36" applyNumberFormat="1" applyBorder="1" applyProtection="1"/>
    <xf numFmtId="167" fontId="56" fillId="0" borderId="28" xfId="36" applyNumberFormat="1" applyFont="1" applyBorder="1" applyProtection="1"/>
    <xf numFmtId="0" fontId="56" fillId="14" borderId="48" xfId="33" applyFont="1" applyFill="1" applyBorder="1" applyAlignment="1">
      <alignment wrapText="1"/>
    </xf>
    <xf numFmtId="0" fontId="56" fillId="13" borderId="48" xfId="33" applyFont="1" applyFill="1" applyBorder="1" applyAlignment="1">
      <alignment horizontal="center" vertical="center"/>
    </xf>
    <xf numFmtId="0" fontId="56" fillId="13" borderId="22" xfId="33" applyFont="1" applyFill="1" applyBorder="1" applyAlignment="1">
      <alignment horizontal="center" vertical="center"/>
    </xf>
    <xf numFmtId="0" fontId="57" fillId="13" borderId="48" xfId="33" applyFont="1" applyFill="1" applyBorder="1" applyAlignment="1">
      <alignment horizontal="center" vertical="center" wrapText="1"/>
    </xf>
    <xf numFmtId="0" fontId="56" fillId="13" borderId="56" xfId="33" applyFont="1" applyFill="1" applyBorder="1"/>
    <xf numFmtId="0" fontId="58" fillId="19" borderId="59" xfId="33" applyFont="1" applyFill="1" applyBorder="1" applyAlignment="1">
      <alignment horizontal="center" vertical="center" wrapText="1"/>
    </xf>
    <xf numFmtId="14" fontId="58" fillId="19" borderId="15" xfId="33" applyNumberFormat="1" applyFont="1" applyFill="1" applyBorder="1" applyAlignment="1">
      <alignment horizontal="center" vertical="center" wrapText="1"/>
    </xf>
    <xf numFmtId="14" fontId="58" fillId="19" borderId="14" xfId="33" applyNumberFormat="1" applyFont="1" applyFill="1" applyBorder="1" applyAlignment="1">
      <alignment horizontal="center" vertical="center" wrapText="1"/>
    </xf>
    <xf numFmtId="0" fontId="58" fillId="19" borderId="28" xfId="33" applyFont="1" applyFill="1" applyBorder="1" applyAlignment="1">
      <alignment horizontal="center" vertical="center" wrapText="1"/>
    </xf>
    <xf numFmtId="0" fontId="58" fillId="0" borderId="0" xfId="33" applyFont="1" applyAlignment="1">
      <alignment horizontal="center" vertical="center" wrapText="1"/>
    </xf>
    <xf numFmtId="0" fontId="58" fillId="19" borderId="59" xfId="33" applyFont="1" applyFill="1" applyBorder="1" applyAlignment="1">
      <alignment horizontal="center" vertical="center" textRotation="180"/>
    </xf>
    <xf numFmtId="0" fontId="52" fillId="19" borderId="28" xfId="33" applyFont="1" applyFill="1" applyBorder="1" applyAlignment="1">
      <alignment horizontal="center" vertical="center" textRotation="180"/>
    </xf>
    <xf numFmtId="0" fontId="58" fillId="19" borderId="45" xfId="33" applyFont="1" applyFill="1" applyBorder="1" applyAlignment="1">
      <alignment horizontal="center" vertical="center" wrapText="1"/>
    </xf>
    <xf numFmtId="0" fontId="58" fillId="19" borderId="18" xfId="33" applyFont="1" applyFill="1" applyBorder="1" applyAlignment="1">
      <alignment horizontal="center" vertical="center" wrapText="1"/>
    </xf>
    <xf numFmtId="49" fontId="51" fillId="20" borderId="22" xfId="33" applyNumberFormat="1" applyFont="1" applyFill="1" applyBorder="1" applyAlignment="1">
      <alignment horizontal="center" vertical="center" wrapText="1"/>
    </xf>
    <xf numFmtId="0" fontId="55" fillId="19" borderId="48" xfId="33" applyFont="1" applyFill="1" applyBorder="1" applyAlignment="1">
      <alignment horizontal="center" vertical="center" wrapText="1"/>
    </xf>
    <xf numFmtId="0" fontId="60" fillId="0" borderId="63" xfId="33" applyFont="1" applyBorder="1"/>
    <xf numFmtId="173" fontId="62" fillId="0" borderId="29" xfId="33" applyNumberFormat="1" applyBorder="1"/>
    <xf numFmtId="173" fontId="62" fillId="0" borderId="30" xfId="33" applyNumberFormat="1" applyBorder="1"/>
    <xf numFmtId="0" fontId="62" fillId="19" borderId="63" xfId="33" applyFill="1" applyBorder="1" applyAlignment="1">
      <alignment horizontal="center"/>
    </xf>
    <xf numFmtId="0" fontId="60" fillId="19" borderId="29" xfId="33" applyFont="1" applyFill="1" applyBorder="1" applyAlignment="1">
      <alignment horizontal="left"/>
    </xf>
    <xf numFmtId="0" fontId="62" fillId="19" borderId="58" xfId="33" applyFill="1" applyBorder="1"/>
    <xf numFmtId="0" fontId="60" fillId="0" borderId="6" xfId="33" applyFont="1" applyBorder="1"/>
    <xf numFmtId="0" fontId="62" fillId="19" borderId="6" xfId="33" applyFill="1" applyBorder="1" applyAlignment="1">
      <alignment horizontal="center"/>
    </xf>
    <xf numFmtId="0" fontId="60" fillId="19" borderId="1" xfId="33" applyFont="1" applyFill="1" applyBorder="1" applyAlignment="1">
      <alignment horizontal="left"/>
    </xf>
    <xf numFmtId="0" fontId="59" fillId="0" borderId="16" xfId="33" applyFont="1" applyBorder="1"/>
    <xf numFmtId="0" fontId="60" fillId="0" borderId="9" xfId="33" applyFont="1" applyBorder="1"/>
    <xf numFmtId="0" fontId="58" fillId="0" borderId="56" xfId="33" applyFont="1" applyBorder="1" applyAlignment="1">
      <alignment horizontal="left" indent="15"/>
    </xf>
    <xf numFmtId="173" fontId="58" fillId="0" borderId="57" xfId="33" applyNumberFormat="1" applyFont="1" applyBorder="1"/>
    <xf numFmtId="173" fontId="58" fillId="0" borderId="80" xfId="33" applyNumberFormat="1" applyFont="1" applyBorder="1"/>
    <xf numFmtId="0" fontId="62" fillId="19" borderId="9" xfId="33" applyFill="1" applyBorder="1" applyAlignment="1">
      <alignment horizontal="center"/>
    </xf>
    <xf numFmtId="0" fontId="62" fillId="19" borderId="17" xfId="33" applyFill="1" applyBorder="1"/>
    <xf numFmtId="0" fontId="55" fillId="19" borderId="45" xfId="33" applyFont="1" applyFill="1" applyBorder="1" applyAlignment="1">
      <alignment horizontal="center" wrapText="1"/>
    </xf>
    <xf numFmtId="0" fontId="55" fillId="19" borderId="45" xfId="33" applyFont="1" applyFill="1" applyBorder="1" applyAlignment="1">
      <alignment horizontal="left" wrapText="1"/>
    </xf>
    <xf numFmtId="0" fontId="55" fillId="0" borderId="59" xfId="33" applyFont="1" applyBorder="1" applyAlignment="1">
      <alignment horizontal="center" vertical="center" wrapText="1"/>
    </xf>
    <xf numFmtId="0" fontId="52" fillId="0" borderId="14" xfId="33" applyFont="1" applyBorder="1" applyAlignment="1">
      <alignment horizontal="center" vertical="center" textRotation="180" wrapText="1"/>
    </xf>
    <xf numFmtId="0" fontId="52" fillId="0" borderId="28" xfId="33" applyFont="1" applyBorder="1" applyAlignment="1">
      <alignment horizontal="center" vertical="center" textRotation="180" wrapText="1"/>
    </xf>
    <xf numFmtId="0" fontId="47" fillId="19" borderId="0" xfId="33" applyFont="1" applyFill="1"/>
    <xf numFmtId="0" fontId="52" fillId="0" borderId="14" xfId="33" applyFont="1" applyBorder="1" applyAlignment="1">
      <alignment horizontal="center" vertical="center" wrapText="1"/>
    </xf>
    <xf numFmtId="0" fontId="47" fillId="0" borderId="0" xfId="33" applyFont="1"/>
    <xf numFmtId="173" fontId="62" fillId="0" borderId="16" xfId="33" applyNumberFormat="1" applyBorder="1"/>
    <xf numFmtId="10" fontId="0" fillId="0" borderId="29" xfId="37" applyNumberFormat="1" applyFont="1" applyBorder="1" applyAlignment="1" applyProtection="1">
      <alignment shrinkToFit="1"/>
    </xf>
    <xf numFmtId="0" fontId="62" fillId="0" borderId="31" xfId="33" applyBorder="1"/>
    <xf numFmtId="10" fontId="0" fillId="0" borderId="30" xfId="37" applyNumberFormat="1" applyFont="1" applyBorder="1" applyProtection="1"/>
    <xf numFmtId="173" fontId="60" fillId="0" borderId="8" xfId="33" applyNumberFormat="1" applyFont="1" applyBorder="1"/>
    <xf numFmtId="0" fontId="62" fillId="0" borderId="3" xfId="33" applyBorder="1"/>
    <xf numFmtId="173" fontId="62" fillId="0" borderId="8" xfId="33" applyNumberFormat="1" applyBorder="1"/>
    <xf numFmtId="10" fontId="0" fillId="0" borderId="7" xfId="37" applyNumberFormat="1" applyFont="1" applyBorder="1" applyProtection="1"/>
    <xf numFmtId="0" fontId="62" fillId="0" borderId="82" xfId="33" applyBorder="1"/>
    <xf numFmtId="173" fontId="62" fillId="0" borderId="72" xfId="33" applyNumberFormat="1" applyBorder="1"/>
    <xf numFmtId="0" fontId="62" fillId="0" borderId="60" xfId="33" applyBorder="1"/>
    <xf numFmtId="10" fontId="0" fillId="0" borderId="78" xfId="37" applyNumberFormat="1" applyFont="1" applyBorder="1" applyProtection="1"/>
    <xf numFmtId="0" fontId="58" fillId="0" borderId="59" xfId="33" applyFont="1" applyBorder="1" applyAlignment="1">
      <alignment horizontal="left" indent="15"/>
    </xf>
    <xf numFmtId="0" fontId="58" fillId="0" borderId="14" xfId="33" applyFont="1" applyBorder="1"/>
    <xf numFmtId="1" fontId="58" fillId="0" borderId="14" xfId="33" applyNumberFormat="1" applyFont="1" applyBorder="1"/>
    <xf numFmtId="10" fontId="58" fillId="0" borderId="28" xfId="37" applyNumberFormat="1" applyFont="1" applyBorder="1" applyProtection="1"/>
    <xf numFmtId="0" fontId="58" fillId="19" borderId="0" xfId="33" applyFont="1" applyFill="1"/>
    <xf numFmtId="0" fontId="58" fillId="0" borderId="0" xfId="33" applyFont="1"/>
    <xf numFmtId="0" fontId="62" fillId="0" borderId="83" xfId="33" applyBorder="1"/>
    <xf numFmtId="0" fontId="56" fillId="19" borderId="48" xfId="33" applyFont="1" applyFill="1" applyBorder="1" applyAlignment="1">
      <alignment horizontal="center" vertical="center" wrapText="1"/>
    </xf>
    <xf numFmtId="0" fontId="58" fillId="19" borderId="48" xfId="33" applyFont="1" applyFill="1" applyBorder="1" applyAlignment="1">
      <alignment horizontal="center" vertical="center" wrapText="1"/>
    </xf>
    <xf numFmtId="0" fontId="58" fillId="0" borderId="56" xfId="33" applyFont="1" applyBorder="1" applyAlignment="1">
      <alignment horizontal="center" vertical="center" wrapText="1"/>
    </xf>
    <xf numFmtId="0" fontId="58" fillId="0" borderId="33" xfId="33" applyFont="1" applyBorder="1" applyAlignment="1">
      <alignment horizontal="center" vertical="center" wrapText="1"/>
    </xf>
    <xf numFmtId="0" fontId="62" fillId="19" borderId="65" xfId="33" applyFill="1" applyBorder="1"/>
    <xf numFmtId="0" fontId="57" fillId="0" borderId="56" xfId="33" applyFont="1" applyBorder="1" applyAlignment="1">
      <alignment horizontal="center" vertical="center" wrapText="1"/>
    </xf>
    <xf numFmtId="0" fontId="57" fillId="0" borderId="73" xfId="33" applyFont="1" applyBorder="1" applyAlignment="1">
      <alignment horizontal="center" vertical="center" wrapText="1"/>
    </xf>
    <xf numFmtId="0" fontId="52" fillId="13" borderId="73" xfId="33" applyFont="1" applyFill="1" applyBorder="1" applyAlignment="1">
      <alignment horizontal="center" vertical="center" wrapText="1"/>
    </xf>
    <xf numFmtId="0" fontId="60" fillId="0" borderId="16" xfId="33" applyFont="1" applyBorder="1"/>
    <xf numFmtId="10" fontId="0" fillId="0" borderId="16" xfId="37" applyNumberFormat="1" applyFont="1" applyBorder="1" applyProtection="1"/>
    <xf numFmtId="10" fontId="62" fillId="0" borderId="0" xfId="33" applyNumberFormat="1"/>
    <xf numFmtId="10" fontId="0" fillId="0" borderId="29" xfId="37" applyNumberFormat="1" applyFont="1" applyBorder="1" applyProtection="1"/>
    <xf numFmtId="0" fontId="60" fillId="0" borderId="8" xfId="33" applyFont="1" applyBorder="1"/>
    <xf numFmtId="10" fontId="0" fillId="0" borderId="8" xfId="37" applyNumberFormat="1" applyFont="1" applyBorder="1" applyProtection="1"/>
    <xf numFmtId="10" fontId="0" fillId="0" borderId="1" xfId="37" applyNumberFormat="1" applyFont="1" applyBorder="1" applyProtection="1"/>
    <xf numFmtId="0" fontId="58" fillId="19" borderId="48" xfId="33" applyFont="1" applyFill="1" applyBorder="1" applyAlignment="1">
      <alignment horizontal="center" wrapText="1"/>
    </xf>
    <xf numFmtId="0" fontId="62" fillId="19" borderId="36" xfId="33" applyFill="1" applyBorder="1"/>
    <xf numFmtId="0" fontId="58" fillId="19" borderId="45" xfId="33" applyFont="1" applyFill="1" applyBorder="1" applyAlignment="1">
      <alignment horizontal="center" wrapText="1"/>
    </xf>
    <xf numFmtId="0" fontId="58" fillId="0" borderId="73" xfId="33" applyFont="1" applyBorder="1" applyAlignment="1">
      <alignment horizontal="center" vertical="center" wrapText="1"/>
    </xf>
    <xf numFmtId="0" fontId="52" fillId="0" borderId="57" xfId="33" applyFont="1" applyBorder="1" applyAlignment="1">
      <alignment horizontal="center" vertical="center" wrapText="1"/>
    </xf>
    <xf numFmtId="0" fontId="57" fillId="0" borderId="27" xfId="33" applyFont="1" applyBorder="1" applyAlignment="1">
      <alignment horizontal="center" vertical="center" wrapText="1"/>
    </xf>
    <xf numFmtId="0" fontId="57" fillId="0" borderId="14" xfId="33" applyFont="1" applyBorder="1" applyAlignment="1">
      <alignment horizontal="center" vertical="center" wrapText="1"/>
    </xf>
    <xf numFmtId="0" fontId="58" fillId="0" borderId="14" xfId="33" applyFont="1" applyBorder="1" applyAlignment="1">
      <alignment horizontal="center" vertical="center" wrapText="1"/>
    </xf>
    <xf numFmtId="0" fontId="57" fillId="0" borderId="28" xfId="33" applyFont="1" applyBorder="1" applyAlignment="1">
      <alignment horizontal="center" vertical="center" wrapText="1"/>
    </xf>
    <xf numFmtId="0" fontId="60" fillId="0" borderId="0" xfId="33" applyFont="1" applyAlignment="1">
      <alignment horizontal="center" vertical="center" wrapText="1"/>
    </xf>
    <xf numFmtId="0" fontId="62" fillId="0" borderId="4" xfId="33" applyBorder="1"/>
    <xf numFmtId="0" fontId="58" fillId="0" borderId="1" xfId="33" applyFont="1" applyBorder="1" applyAlignment="1">
      <alignment horizontal="center"/>
    </xf>
    <xf numFmtId="0" fontId="60" fillId="0" borderId="31" xfId="33" applyFont="1" applyBorder="1"/>
    <xf numFmtId="0" fontId="62" fillId="0" borderId="32" xfId="33" applyBorder="1"/>
    <xf numFmtId="0" fontId="58" fillId="0" borderId="8" xfId="33" applyFont="1" applyBorder="1" applyAlignment="1">
      <alignment horizontal="center"/>
    </xf>
    <xf numFmtId="0" fontId="58" fillId="0" borderId="72" xfId="33" applyFont="1" applyBorder="1" applyAlignment="1">
      <alignment horizontal="center"/>
    </xf>
    <xf numFmtId="0" fontId="62" fillId="0" borderId="73" xfId="33" applyBorder="1"/>
    <xf numFmtId="0" fontId="62" fillId="0" borderId="11" xfId="33" applyBorder="1"/>
    <xf numFmtId="0" fontId="62" fillId="0" borderId="79" xfId="33" applyBorder="1"/>
    <xf numFmtId="0" fontId="58" fillId="0" borderId="16" xfId="33" applyFont="1" applyBorder="1"/>
    <xf numFmtId="0" fontId="58" fillId="19" borderId="58" xfId="33" applyFont="1" applyFill="1" applyBorder="1"/>
    <xf numFmtId="0" fontId="58" fillId="0" borderId="31" xfId="33" applyFont="1" applyBorder="1"/>
    <xf numFmtId="0" fontId="62" fillId="3" borderId="0" xfId="33" applyFill="1"/>
    <xf numFmtId="0" fontId="56" fillId="0" borderId="0" xfId="33" applyFont="1"/>
    <xf numFmtId="49" fontId="90" fillId="0" borderId="0" xfId="33" applyNumberFormat="1" applyFont="1" applyAlignment="1">
      <alignment horizontal="center" vertical="center"/>
    </xf>
    <xf numFmtId="0" fontId="56" fillId="0" borderId="8" xfId="33" applyFont="1" applyBorder="1" applyAlignment="1">
      <alignment horizontal="center" vertical="center" wrapText="1"/>
    </xf>
    <xf numFmtId="0" fontId="62" fillId="0" borderId="0" xfId="33" applyAlignment="1">
      <alignment wrapText="1"/>
    </xf>
    <xf numFmtId="1" fontId="62" fillId="0" borderId="8" xfId="33" applyNumberFormat="1" applyBorder="1"/>
    <xf numFmtId="1" fontId="62" fillId="0" borderId="7" xfId="33" applyNumberFormat="1" applyBorder="1"/>
    <xf numFmtId="1" fontId="62" fillId="0" borderId="78" xfId="33" applyNumberFormat="1" applyBorder="1"/>
    <xf numFmtId="0" fontId="56" fillId="0" borderId="8" xfId="33" applyFont="1" applyBorder="1"/>
    <xf numFmtId="1" fontId="91" fillId="0" borderId="0" xfId="33" applyNumberFormat="1" applyFont="1" applyAlignment="1">
      <alignment vertical="center"/>
    </xf>
    <xf numFmtId="0" fontId="91" fillId="0" borderId="0" xfId="33" applyFont="1"/>
    <xf numFmtId="0" fontId="86" fillId="0" borderId="8" xfId="33" applyFont="1" applyBorder="1" applyAlignment="1">
      <alignment horizontal="center" vertical="center" wrapText="1"/>
    </xf>
    <xf numFmtId="0" fontId="86" fillId="0" borderId="0" xfId="33" applyFont="1" applyAlignment="1">
      <alignment horizontal="center" vertical="center" wrapText="1"/>
    </xf>
    <xf numFmtId="3" fontId="62" fillId="0" borderId="8" xfId="33" applyNumberFormat="1" applyBorder="1"/>
    <xf numFmtId="167" fontId="62" fillId="0" borderId="8" xfId="36" applyNumberFormat="1" applyBorder="1"/>
    <xf numFmtId="167" fontId="62" fillId="0" borderId="8" xfId="33" applyNumberFormat="1" applyBorder="1"/>
    <xf numFmtId="0" fontId="62" fillId="8" borderId="8" xfId="33" applyFill="1" applyBorder="1"/>
    <xf numFmtId="0" fontId="53" fillId="0" borderId="32" xfId="33" applyFont="1" applyBorder="1" applyAlignment="1">
      <alignment horizontal="center"/>
    </xf>
    <xf numFmtId="3" fontId="53" fillId="0" borderId="8" xfId="33" applyNumberFormat="1" applyFont="1" applyBorder="1"/>
    <xf numFmtId="167" fontId="62" fillId="0" borderId="0" xfId="36" applyNumberFormat="1"/>
    <xf numFmtId="0" fontId="17" fillId="2" borderId="0" xfId="19" applyFont="1" applyFill="1" applyBorder="1" applyAlignment="1">
      <alignment horizontal="right"/>
    </xf>
    <xf numFmtId="0" fontId="17" fillId="2" borderId="0" xfId="19" applyFont="1" applyFill="1" applyBorder="1" applyAlignment="1" applyProtection="1">
      <alignment horizontal="center"/>
      <protection locked="0"/>
    </xf>
    <xf numFmtId="0" fontId="34" fillId="0" borderId="0" xfId="19" applyFont="1" applyAlignment="1">
      <alignment horizontal="center"/>
    </xf>
    <xf numFmtId="0" fontId="3" fillId="0" borderId="6" xfId="19" applyBorder="1" applyAlignment="1">
      <alignment vertical="center" wrapText="1"/>
    </xf>
  </cellXfs>
  <cellStyles count="38">
    <cellStyle name="Comma 2" xfId="23" xr:uid="{00000000-0005-0000-0000-000000000000}"/>
    <cellStyle name="Currency" xfId="28" builtinId="4"/>
    <cellStyle name="Currency 2" xfId="8" xr:uid="{00000000-0005-0000-0000-000001000000}"/>
    <cellStyle name="Currency 2 2" xfId="15" xr:uid="{00000000-0005-0000-0000-000002000000}"/>
    <cellStyle name="Currency 3" xfId="2" xr:uid="{00000000-0005-0000-0000-000003000000}"/>
    <cellStyle name="Currency 4" xfId="9" xr:uid="{00000000-0005-0000-0000-000004000000}"/>
    <cellStyle name="Currency 5" xfId="35" xr:uid="{DB4672D0-1A0F-4037-9EAB-1A2AA68572A2}"/>
    <cellStyle name="Currency 6 2" xfId="13" xr:uid="{00000000-0005-0000-0000-000005000000}"/>
    <cellStyle name="Currency 6 2 2" xfId="17" xr:uid="{00000000-0005-0000-0000-000006000000}"/>
    <cellStyle name="Excel Built-in Explanatory Text" xfId="30" xr:uid="{1836E3AB-C552-42AE-8418-96BE257D2E0F}"/>
    <cellStyle name="Explanatory Text 2" xfId="37" xr:uid="{08E7D277-59CA-4843-A460-2C0F2750F803}"/>
    <cellStyle name="Hyperlink 2" xfId="7" xr:uid="{00000000-0005-0000-0000-000007000000}"/>
    <cellStyle name="Hyperlink 2 2" xfId="10" xr:uid="{00000000-0005-0000-0000-000008000000}"/>
    <cellStyle name="Hyperlink 2 3" xfId="25" xr:uid="{00000000-0005-0000-0000-000009000000}"/>
    <cellStyle name="Hyperlink 3" xfId="12" xr:uid="{00000000-0005-0000-0000-00000A000000}"/>
    <cellStyle name="Hyperlink 3 2" xfId="18" xr:uid="{00000000-0005-0000-0000-00000B000000}"/>
    <cellStyle name="Hyperlink 4" xfId="32" xr:uid="{E4D9E048-EFAD-4128-A249-F0F86EEC17F5}"/>
    <cellStyle name="Hyperlink 5" xfId="34" xr:uid="{D94BA1D7-15EA-4B8B-9B9F-296C4A7781FF}"/>
    <cellStyle name="Normal" xfId="0" builtinId="0"/>
    <cellStyle name="Normal 13 2" xfId="27" xr:uid="{00000000-0005-0000-0000-00000D000000}"/>
    <cellStyle name="Normal 13 3" xfId="26" xr:uid="{00000000-0005-0000-0000-00000E000000}"/>
    <cellStyle name="Normal 2" xfId="3" xr:uid="{00000000-0005-0000-0000-00000F000000}"/>
    <cellStyle name="Normal 2 2" xfId="1" xr:uid="{00000000-0005-0000-0000-000010000000}"/>
    <cellStyle name="Normal 2 2 2" xfId="11" xr:uid="{00000000-0005-0000-0000-000011000000}"/>
    <cellStyle name="Normal 2 2 3" xfId="16" xr:uid="{00000000-0005-0000-0000-000012000000}"/>
    <cellStyle name="Normal 2 3" xfId="6" xr:uid="{00000000-0005-0000-0000-000013000000}"/>
    <cellStyle name="Normal 3" xfId="14" xr:uid="{00000000-0005-0000-0000-000014000000}"/>
    <cellStyle name="Normal 3 2" xfId="22" xr:uid="{00000000-0005-0000-0000-000015000000}"/>
    <cellStyle name="Normal 3 3" xfId="24" xr:uid="{00000000-0005-0000-0000-000016000000}"/>
    <cellStyle name="Normal 4" xfId="19" xr:uid="{00000000-0005-0000-0000-000017000000}"/>
    <cellStyle name="Normal 5" xfId="5" xr:uid="{00000000-0005-0000-0000-000018000000}"/>
    <cellStyle name="Normal 6" xfId="29" xr:uid="{2B1146C7-573D-46BB-ADBE-36320CA7D9AC}"/>
    <cellStyle name="Normal 7" xfId="31" xr:uid="{3B7D5B9F-7C77-4C5B-8713-132D77C9BD17}"/>
    <cellStyle name="Normal 8" xfId="33" xr:uid="{F71C788B-A5A2-40CE-8F2D-3B9F2031160C}"/>
    <cellStyle name="Percent 2" xfId="4" xr:uid="{00000000-0005-0000-0000-000019000000}"/>
    <cellStyle name="Percent 3" xfId="20" xr:uid="{00000000-0005-0000-0000-00001A000000}"/>
    <cellStyle name="Percent 4" xfId="21" xr:uid="{00000000-0005-0000-0000-00001B000000}"/>
    <cellStyle name="Percent 5" xfId="36" xr:uid="{29E8ADD4-DD6A-4CD4-950C-7DD3C33A2B8A}"/>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4314825"/>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0104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390525</xdr:rowOff>
    </xdr:from>
    <xdr:to>
      <xdr:col>0</xdr:col>
      <xdr:colOff>2182368</xdr:colOff>
      <xdr:row>6</xdr:row>
      <xdr:rowOff>76200</xdr:rowOff>
    </xdr:to>
    <xdr:pic>
      <xdr:nvPicPr>
        <xdr:cNvPr id="2" name="Picture 1" descr="http://www.unitedmethodistwomen.org/members-leaders/logos-and-templates/english/englishlogoredflame.aspx">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90525"/>
          <a:ext cx="2068068"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3686175</xdr:colOff>
      <xdr:row>1</xdr:row>
      <xdr:rowOff>133350</xdr:rowOff>
    </xdr:from>
    <xdr:ext cx="2181225" cy="1188720"/>
    <xdr:pic>
      <xdr:nvPicPr>
        <xdr:cNvPr id="2" name="Picture 1" descr="http://www.unitedmethodistwomen.org/members-leaders/logos-and-templates/english/englishlogoredflame.aspx">
          <a:extLst>
            <a:ext uri="{FF2B5EF4-FFF2-40B4-BE49-F238E27FC236}">
              <a16:creationId xmlns:a16="http://schemas.microsoft.com/office/drawing/2014/main" id="{43B26F5A-433E-4FD8-A25A-93C7D5EFCD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5325" y="390525"/>
          <a:ext cx="2181225" cy="118872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1</xdr:row>
      <xdr:rowOff>0</xdr:rowOff>
    </xdr:to>
    <xdr:pic>
      <xdr:nvPicPr>
        <xdr:cNvPr id="2" name="Picture 1">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stretch>
          <a:fillRect/>
        </a:stretch>
      </xdr:blipFill>
      <xdr:spPr>
        <a:xfrm>
          <a:off x="0" y="0"/>
          <a:ext cx="1838325" cy="7239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District%20Treasurer%20Work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6 DTreasurer instructions"/>
      <sheetName val="sample"/>
      <sheetName val="Budget"/>
      <sheetName val="CPR TREAS"/>
      <sheetName val="26-8 Expense Form DISTRICT"/>
      <sheetName val="26-6 AMD Request"/>
      <sheetName val="26-6a Love Offering"/>
      <sheetName val="26-7 QT Treasurer's Rpt"/>
      <sheetName val="26-9 Audit Form "/>
      <sheetName val="26-9a Expense List CY"/>
      <sheetName val="26-9b SUMMARY"/>
      <sheetName val="Dec"/>
      <sheetName val=" Nov"/>
      <sheetName val="OCT "/>
      <sheetName val="SEPT"/>
      <sheetName val="AUG"/>
      <sheetName val="JUL"/>
      <sheetName val="JUN"/>
      <sheetName val="MAY"/>
      <sheetName val="APR"/>
      <sheetName val="MAR"/>
      <sheetName val="FEB"/>
      <sheetName val="JAN"/>
      <sheetName val="Return Local Ltr"/>
      <sheetName val="26-17 Bank Ltr"/>
    </sheetNames>
    <sheetDataSet>
      <sheetData sheetId="0"/>
      <sheetData sheetId="1"/>
      <sheetData sheetId="2">
        <row r="6">
          <cell r="A6" t="str">
            <v>Annual Day including printing &amp; travel</v>
          </cell>
        </row>
        <row r="7">
          <cell r="A7" t="str">
            <v>Annual UMC Conference (President)</v>
          </cell>
        </row>
        <row r="8">
          <cell r="A8" t="str">
            <v>Assembly /  Jurisdiction</v>
          </cell>
        </row>
        <row r="9">
          <cell r="A9" t="str">
            <v>Audit Review</v>
          </cell>
        </row>
        <row r="10">
          <cell r="A10" t="str">
            <v>Contingency (Misc)</v>
          </cell>
        </row>
        <row r="11">
          <cell r="A11" t="str">
            <v>Day Apart/ Spiritual Enrichment</v>
          </cell>
        </row>
        <row r="12">
          <cell r="A12" t="str">
            <v>Directory</v>
          </cell>
        </row>
        <row r="13">
          <cell r="A13" t="str">
            <v>Mission Study</v>
          </cell>
        </row>
        <row r="14">
          <cell r="A14" t="str">
            <v>Newsletter</v>
          </cell>
        </row>
        <row r="15">
          <cell r="A15" t="str">
            <v>Postage, Printing, non event supplies</v>
          </cell>
        </row>
        <row r="16">
          <cell r="A16" t="str">
            <v>Resources/Literature</v>
          </cell>
        </row>
        <row r="17">
          <cell r="A17" t="str">
            <v>Retiring Officers SMR Pins, Cards &amp; Memorials</v>
          </cell>
        </row>
        <row r="18">
          <cell r="A18" t="str">
            <v>Scholarships - Mission u &amp; Jurisdiction</v>
          </cell>
        </row>
        <row r="19">
          <cell r="A19" t="str">
            <v>Scholarships @ Annual Day/SER</v>
          </cell>
        </row>
        <row r="20">
          <cell r="A20" t="str">
            <v>Training Officer &amp; Workbooks</v>
          </cell>
        </row>
        <row r="21">
          <cell r="A21" t="str">
            <v>Travel (non-district events)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lhamric@eng.ua.edu"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1"/>
  <sheetViews>
    <sheetView topLeftCell="A4" workbookViewId="0">
      <selection activeCell="A4" sqref="A1:XFD1048576"/>
    </sheetView>
  </sheetViews>
  <sheetFormatPr defaultColWidth="9.109375" defaultRowHeight="13.2" x14ac:dyDescent="0.25"/>
  <cols>
    <col min="1" max="1" width="13.109375" style="269" customWidth="1"/>
    <col min="2" max="2" width="78" style="270" customWidth="1"/>
    <col min="3" max="3" width="16.6640625" style="66" customWidth="1"/>
    <col min="4" max="16384" width="9.109375" style="66"/>
  </cols>
  <sheetData>
    <row r="1" spans="1:3" ht="15.6" x14ac:dyDescent="0.3">
      <c r="A1" s="335" t="s">
        <v>1</v>
      </c>
      <c r="B1" s="335"/>
    </row>
    <row r="2" spans="1:3" ht="15.6" x14ac:dyDescent="0.3">
      <c r="A2" s="335" t="s">
        <v>2</v>
      </c>
      <c r="B2" s="335"/>
    </row>
    <row r="3" spans="1:3" ht="3.75" customHeight="1" x14ac:dyDescent="0.25"/>
    <row r="4" spans="1:3" x14ac:dyDescent="0.25">
      <c r="A4" s="271" t="s">
        <v>3</v>
      </c>
      <c r="B4" s="272"/>
    </row>
    <row r="5" spans="1:3" ht="24" customHeight="1" x14ac:dyDescent="0.25">
      <c r="A5" s="271" t="s">
        <v>4</v>
      </c>
      <c r="B5" s="273"/>
    </row>
    <row r="6" spans="1:3" ht="15" x14ac:dyDescent="0.25">
      <c r="A6" s="271" t="s">
        <v>5</v>
      </c>
      <c r="B6" s="289"/>
    </row>
    <row r="7" spans="1:3" ht="39.6" x14ac:dyDescent="0.25">
      <c r="A7" s="271" t="s">
        <v>6</v>
      </c>
      <c r="B7" s="274"/>
    </row>
    <row r="8" spans="1:3" x14ac:dyDescent="0.25">
      <c r="A8" s="271"/>
      <c r="B8" s="275"/>
    </row>
    <row r="9" spans="1:3" x14ac:dyDescent="0.25">
      <c r="A9" s="271"/>
      <c r="B9" s="275"/>
    </row>
    <row r="10" spans="1:3" hidden="1" x14ac:dyDescent="0.25">
      <c r="A10" s="271"/>
      <c r="B10" s="276"/>
    </row>
    <row r="11" spans="1:3" ht="5.25" customHeight="1" x14ac:dyDescent="0.25">
      <c r="A11" s="277"/>
      <c r="B11" s="278"/>
    </row>
    <row r="12" spans="1:3" ht="187.5" customHeight="1" x14ac:dyDescent="0.25">
      <c r="A12" s="271">
        <v>1</v>
      </c>
      <c r="B12" s="279"/>
      <c r="C12" s="280"/>
    </row>
    <row r="13" spans="1:3" ht="7.5" customHeight="1" x14ac:dyDescent="0.25">
      <c r="A13" s="271"/>
      <c r="B13" s="281"/>
    </row>
    <row r="14" spans="1:3" ht="78" customHeight="1" x14ac:dyDescent="0.25">
      <c r="A14" s="271">
        <v>2</v>
      </c>
      <c r="B14" s="282"/>
      <c r="C14" s="280"/>
    </row>
    <row r="15" spans="1:3" ht="68.25" customHeight="1" x14ac:dyDescent="0.25">
      <c r="A15" s="271">
        <v>3</v>
      </c>
      <c r="B15" s="283"/>
      <c r="C15" s="80"/>
    </row>
    <row r="16" spans="1:3" x14ac:dyDescent="0.25">
      <c r="A16" s="271"/>
      <c r="B16" s="283"/>
    </row>
    <row r="17" spans="1:2" x14ac:dyDescent="0.25">
      <c r="A17" s="271"/>
      <c r="B17" s="283"/>
    </row>
    <row r="18" spans="1:2" hidden="1" x14ac:dyDescent="0.25">
      <c r="A18" s="271"/>
      <c r="B18" s="283"/>
    </row>
    <row r="19" spans="1:2" hidden="1" x14ac:dyDescent="0.25">
      <c r="A19" s="271"/>
      <c r="B19" s="283"/>
    </row>
    <row r="20" spans="1:2" hidden="1" x14ac:dyDescent="0.25">
      <c r="A20" s="271"/>
      <c r="B20" s="283"/>
    </row>
    <row r="21" spans="1:2" hidden="1" x14ac:dyDescent="0.25">
      <c r="A21" s="271"/>
      <c r="B21" s="283"/>
    </row>
    <row r="22" spans="1:2" hidden="1" x14ac:dyDescent="0.25">
      <c r="A22" s="271"/>
      <c r="B22" s="283"/>
    </row>
    <row r="23" spans="1:2" hidden="1" x14ac:dyDescent="0.25">
      <c r="A23" s="271"/>
      <c r="B23" s="283"/>
    </row>
    <row r="24" spans="1:2" hidden="1" x14ac:dyDescent="0.25">
      <c r="A24" s="271"/>
      <c r="B24" s="283"/>
    </row>
    <row r="25" spans="1:2" ht="18" customHeight="1" x14ac:dyDescent="0.25">
      <c r="A25" s="271"/>
      <c r="B25" s="248"/>
    </row>
    <row r="26" spans="1:2" ht="3.75" customHeight="1" x14ac:dyDescent="0.25"/>
    <row r="27" spans="1:2" ht="26.4" x14ac:dyDescent="0.25">
      <c r="A27" s="271" t="s">
        <v>7</v>
      </c>
      <c r="B27" s="284"/>
    </row>
    <row r="28" spans="1:2" ht="6" customHeight="1" x14ac:dyDescent="0.25"/>
    <row r="29" spans="1:2" ht="39.6" x14ac:dyDescent="0.25">
      <c r="A29" s="269" t="s">
        <v>446</v>
      </c>
      <c r="B29" s="284"/>
    </row>
    <row r="30" spans="1:2" x14ac:dyDescent="0.25">
      <c r="B30" s="284"/>
    </row>
    <row r="31" spans="1:2" x14ac:dyDescent="0.25">
      <c r="B31" s="284"/>
    </row>
    <row r="32" spans="1:2" x14ac:dyDescent="0.25">
      <c r="B32" s="285"/>
    </row>
    <row r="34" spans="1:2" ht="26.4" x14ac:dyDescent="0.25">
      <c r="A34" s="269" t="s">
        <v>447</v>
      </c>
      <c r="B34" s="286"/>
    </row>
    <row r="35" spans="1:2" x14ac:dyDescent="0.25">
      <c r="B35" s="286"/>
    </row>
    <row r="39" spans="1:2" x14ac:dyDescent="0.25">
      <c r="A39" s="271" t="s">
        <v>448</v>
      </c>
      <c r="B39" s="287">
        <v>3</v>
      </c>
    </row>
    <row r="40" spans="1:2" x14ac:dyDescent="0.25">
      <c r="B40" s="270" t="s">
        <v>449</v>
      </c>
    </row>
    <row r="41" spans="1:2" ht="13.8" x14ac:dyDescent="0.25">
      <c r="A41" s="288"/>
    </row>
  </sheetData>
  <mergeCells count="2">
    <mergeCell ref="A1:B1"/>
    <mergeCell ref="A2:B2"/>
  </mergeCells>
  <pageMargins left="0.7" right="0.7" top="0.75" bottom="0.75" header="0.3" footer="0.3"/>
  <pageSetup fitToHeight="0" orientation="portrait" r:id="rId1"/>
  <headerFooter>
    <oddFooter>&amp;LAWF UMW Workbook R-1/3/19&amp;C&amp;A&amp;RPage 37-5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workbookViewId="0">
      <selection activeCell="B1" sqref="B1"/>
    </sheetView>
  </sheetViews>
  <sheetFormatPr defaultColWidth="9.109375" defaultRowHeight="15" x14ac:dyDescent="0.25"/>
  <cols>
    <col min="1" max="1" width="28.6640625" style="164" customWidth="1"/>
    <col min="2" max="3" width="15.6640625" style="164" customWidth="1"/>
    <col min="4" max="4" width="9.109375" style="164"/>
    <col min="5" max="5" width="16.33203125" style="23" customWidth="1"/>
    <col min="6" max="16384" width="9.109375" style="23"/>
  </cols>
  <sheetData>
    <row r="1" spans="1:6" s="182" customFormat="1" ht="31.8" thickBot="1" x14ac:dyDescent="0.3">
      <c r="A1" s="178" t="s">
        <v>224</v>
      </c>
      <c r="B1" s="179" t="s">
        <v>202</v>
      </c>
      <c r="C1" s="179" t="s">
        <v>203</v>
      </c>
      <c r="D1" s="180" t="s">
        <v>204</v>
      </c>
      <c r="E1" s="181"/>
      <c r="F1" s="181" t="s">
        <v>205</v>
      </c>
    </row>
    <row r="2" spans="1:6" ht="24" customHeight="1" x14ac:dyDescent="0.25">
      <c r="A2" s="183"/>
      <c r="B2" s="184"/>
      <c r="C2" s="185"/>
      <c r="D2" s="186">
        <f>IF(B2=0,0,C2/B2)</f>
        <v>0</v>
      </c>
      <c r="F2" s="23" t="s">
        <v>206</v>
      </c>
    </row>
    <row r="3" spans="1:6" ht="24" customHeight="1" x14ac:dyDescent="0.25">
      <c r="A3" s="183"/>
      <c r="B3" s="184"/>
      <c r="C3" s="185"/>
      <c r="D3" s="186">
        <f>IF(B3=0,0,C3/B3)</f>
        <v>0</v>
      </c>
      <c r="F3" s="23" t="s">
        <v>207</v>
      </c>
    </row>
    <row r="4" spans="1:6" ht="24" customHeight="1" x14ac:dyDescent="0.25">
      <c r="A4" s="183"/>
      <c r="B4" s="184"/>
      <c r="C4" s="185"/>
      <c r="D4" s="186">
        <f t="shared" ref="D4:D22" si="0">IF(B4=0,0,C4/B4)</f>
        <v>0</v>
      </c>
      <c r="F4" s="23" t="s">
        <v>208</v>
      </c>
    </row>
    <row r="5" spans="1:6" ht="24" customHeight="1" x14ac:dyDescent="0.25">
      <c r="A5" s="183"/>
      <c r="B5" s="184"/>
      <c r="C5" s="185"/>
      <c r="D5" s="186">
        <f t="shared" si="0"/>
        <v>0</v>
      </c>
      <c r="F5" s="187" t="s">
        <v>209</v>
      </c>
    </row>
    <row r="6" spans="1:6" ht="24" customHeight="1" x14ac:dyDescent="0.25">
      <c r="A6" s="183"/>
      <c r="B6" s="184"/>
      <c r="C6" s="185"/>
      <c r="D6" s="186">
        <f t="shared" si="0"/>
        <v>0</v>
      </c>
    </row>
    <row r="7" spans="1:6" ht="24" customHeight="1" x14ac:dyDescent="0.25">
      <c r="A7" s="183"/>
      <c r="B7" s="184"/>
      <c r="C7" s="185"/>
      <c r="D7" s="186">
        <f t="shared" si="0"/>
        <v>0</v>
      </c>
    </row>
    <row r="8" spans="1:6" ht="24" customHeight="1" x14ac:dyDescent="0.25">
      <c r="A8" s="183"/>
      <c r="B8" s="184"/>
      <c r="C8" s="185"/>
      <c r="D8" s="186">
        <f t="shared" si="0"/>
        <v>0</v>
      </c>
    </row>
    <row r="9" spans="1:6" ht="24" customHeight="1" x14ac:dyDescent="0.25">
      <c r="A9" s="183"/>
      <c r="B9" s="184"/>
      <c r="C9" s="185"/>
      <c r="D9" s="186">
        <f t="shared" si="0"/>
        <v>0</v>
      </c>
    </row>
    <row r="10" spans="1:6" ht="24" customHeight="1" x14ac:dyDescent="0.25">
      <c r="A10" s="183"/>
      <c r="B10" s="184"/>
      <c r="C10" s="185"/>
      <c r="D10" s="186">
        <f t="shared" si="0"/>
        <v>0</v>
      </c>
    </row>
    <row r="11" spans="1:6" ht="24" customHeight="1" x14ac:dyDescent="0.25">
      <c r="A11" s="183"/>
      <c r="B11" s="184"/>
      <c r="C11" s="185"/>
      <c r="D11" s="186">
        <f t="shared" si="0"/>
        <v>0</v>
      </c>
    </row>
    <row r="12" spans="1:6" ht="24" customHeight="1" x14ac:dyDescent="0.25">
      <c r="A12" s="183"/>
      <c r="B12" s="184"/>
      <c r="C12" s="185"/>
      <c r="D12" s="186">
        <f t="shared" si="0"/>
        <v>0</v>
      </c>
    </row>
    <row r="13" spans="1:6" ht="24" customHeight="1" x14ac:dyDescent="0.25">
      <c r="A13" s="183"/>
      <c r="B13" s="184"/>
      <c r="C13" s="185"/>
      <c r="D13" s="186">
        <f t="shared" si="0"/>
        <v>0</v>
      </c>
    </row>
    <row r="14" spans="1:6" ht="24" customHeight="1" x14ac:dyDescent="0.25">
      <c r="A14" s="183"/>
      <c r="B14" s="184"/>
      <c r="C14" s="185"/>
      <c r="D14" s="186">
        <f t="shared" si="0"/>
        <v>0</v>
      </c>
    </row>
    <row r="15" spans="1:6" ht="24" customHeight="1" x14ac:dyDescent="0.25">
      <c r="A15" s="188"/>
      <c r="B15" s="184"/>
      <c r="C15" s="185"/>
      <c r="D15" s="186">
        <f t="shared" si="0"/>
        <v>0</v>
      </c>
    </row>
    <row r="16" spans="1:6" ht="24" customHeight="1" x14ac:dyDescent="0.25">
      <c r="A16" s="183"/>
      <c r="B16" s="184"/>
      <c r="C16" s="185"/>
      <c r="D16" s="186">
        <f t="shared" si="0"/>
        <v>0</v>
      </c>
    </row>
    <row r="17" spans="1:5" ht="24" customHeight="1" x14ac:dyDescent="0.25">
      <c r="A17" s="183"/>
      <c r="B17" s="184"/>
      <c r="C17" s="185"/>
      <c r="D17" s="186">
        <f t="shared" si="0"/>
        <v>0</v>
      </c>
    </row>
    <row r="18" spans="1:5" ht="24" customHeight="1" x14ac:dyDescent="0.25">
      <c r="A18" s="183"/>
      <c r="B18" s="184"/>
      <c r="C18" s="185"/>
      <c r="D18" s="186">
        <f t="shared" si="0"/>
        <v>0</v>
      </c>
    </row>
    <row r="19" spans="1:5" ht="24" customHeight="1" x14ac:dyDescent="0.25">
      <c r="A19" s="183"/>
      <c r="B19" s="184"/>
      <c r="C19" s="185"/>
      <c r="D19" s="186">
        <f t="shared" si="0"/>
        <v>0</v>
      </c>
    </row>
    <row r="20" spans="1:5" ht="24" customHeight="1" x14ac:dyDescent="0.25">
      <c r="A20" s="183"/>
      <c r="B20" s="184"/>
      <c r="C20" s="185"/>
      <c r="D20" s="186">
        <f t="shared" si="0"/>
        <v>0</v>
      </c>
    </row>
    <row r="21" spans="1:5" ht="24" customHeight="1" x14ac:dyDescent="0.25">
      <c r="A21" s="183"/>
      <c r="B21" s="184"/>
      <c r="C21" s="185"/>
      <c r="D21" s="186">
        <f t="shared" si="0"/>
        <v>0</v>
      </c>
    </row>
    <row r="22" spans="1:5" ht="24" customHeight="1" thickBot="1" x14ac:dyDescent="0.3">
      <c r="A22" s="189"/>
      <c r="B22" s="190"/>
      <c r="C22" s="191"/>
      <c r="D22" s="186">
        <f t="shared" si="0"/>
        <v>0</v>
      </c>
    </row>
    <row r="23" spans="1:5" ht="16.2" thickBot="1" x14ac:dyDescent="0.35">
      <c r="A23" s="192" t="s">
        <v>210</v>
      </c>
      <c r="B23" s="193">
        <f>SUM(B2:B22)</f>
        <v>0</v>
      </c>
      <c r="C23" s="193">
        <f>SUM(C2:C22)</f>
        <v>0</v>
      </c>
      <c r="D23" s="194">
        <f>IF(B23=0,0,C23/B23)</f>
        <v>0</v>
      </c>
    </row>
    <row r="24" spans="1:5" ht="24.75" customHeight="1" x14ac:dyDescent="0.25">
      <c r="A24" s="498"/>
      <c r="B24" s="499"/>
      <c r="C24" s="499"/>
      <c r="D24" s="500"/>
      <c r="E24" s="23" t="s">
        <v>211</v>
      </c>
    </row>
    <row r="25" spans="1:5" ht="15.6" x14ac:dyDescent="0.3">
      <c r="A25" s="501"/>
      <c r="B25" s="501"/>
      <c r="C25" s="501"/>
      <c r="D25" s="501"/>
      <c r="E25" s="23" t="s">
        <v>212</v>
      </c>
    </row>
    <row r="26" spans="1:5" x14ac:dyDescent="0.25">
      <c r="A26" s="181" t="s">
        <v>205</v>
      </c>
    </row>
    <row r="27" spans="1:5" x14ac:dyDescent="0.25">
      <c r="A27" s="23" t="s">
        <v>206</v>
      </c>
    </row>
    <row r="28" spans="1:5" x14ac:dyDescent="0.25">
      <c r="A28" s="23" t="s">
        <v>207</v>
      </c>
    </row>
    <row r="29" spans="1:5" x14ac:dyDescent="0.25">
      <c r="A29" s="23" t="s">
        <v>208</v>
      </c>
    </row>
    <row r="30" spans="1:5" x14ac:dyDescent="0.25">
      <c r="A30" s="187" t="s">
        <v>209</v>
      </c>
    </row>
  </sheetData>
  <sheetProtection algorithmName="SHA-512" hashValue="72bGDWjsRUBvUkAxHkLJgdJd6gGs7z9J7Ovgf2tkwcwyM0dwO38GWj/yqZ13JOh1TeJgMDkODQZoh1RunROIkw==" saltValue="CC8LTW3HzCwMt4P4ufpL/w==" spinCount="100000" sheet="1" objects="1" scenarios="1"/>
  <mergeCells count="2">
    <mergeCell ref="A24:D24"/>
    <mergeCell ref="A25:D25"/>
  </mergeCells>
  <printOptions horizontalCentered="1" verticalCentered="1"/>
  <pageMargins left="0.7" right="0.7" top="0.75" bottom="0.75" header="0.3" footer="0.3"/>
  <pageSetup orientation="portrait" r:id="rId1"/>
  <headerFooter>
    <oddFooter>&amp;LAWFC-UMW Workbook R-10/31/16&amp;C&amp;A&amp;RPage  26-11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138"/>
  <sheetViews>
    <sheetView workbookViewId="0">
      <selection activeCell="D137" sqref="A1:D137"/>
    </sheetView>
  </sheetViews>
  <sheetFormatPr defaultColWidth="9.109375" defaultRowHeight="13.8" x14ac:dyDescent="0.25"/>
  <cols>
    <col min="1" max="1" width="27.88671875" style="204" customWidth="1"/>
    <col min="2" max="2" width="36" style="204" customWidth="1"/>
    <col min="3" max="3" width="18.5546875" style="204" customWidth="1"/>
    <col min="4" max="4" width="3.44140625" style="705" customWidth="1"/>
    <col min="5" max="16384" width="9.109375" style="195"/>
  </cols>
  <sheetData>
    <row r="1" spans="1:4" ht="14.4" thickBot="1" x14ac:dyDescent="0.3">
      <c r="A1" s="505" t="s">
        <v>509</v>
      </c>
      <c r="B1" s="506"/>
      <c r="C1" s="506"/>
    </row>
    <row r="2" spans="1:4" ht="47.4" customHeight="1" thickBot="1" x14ac:dyDescent="0.3">
      <c r="A2" s="196" t="s">
        <v>511</v>
      </c>
      <c r="B2" s="507" t="s">
        <v>510</v>
      </c>
      <c r="C2" s="508"/>
    </row>
    <row r="3" spans="1:4" ht="47.4" customHeight="1" thickBot="1" x14ac:dyDescent="0.3">
      <c r="A3" s="196" t="s">
        <v>118</v>
      </c>
      <c r="B3" s="507"/>
      <c r="C3" s="508"/>
    </row>
    <row r="4" spans="1:4" s="200" customFormat="1" ht="15.6" x14ac:dyDescent="0.3">
      <c r="A4" s="197" t="s">
        <v>224</v>
      </c>
      <c r="B4" s="198" t="s">
        <v>47</v>
      </c>
      <c r="C4" s="199" t="s">
        <v>46</v>
      </c>
      <c r="D4" s="706"/>
    </row>
    <row r="5" spans="1:4" ht="26.25" customHeight="1" x14ac:dyDescent="0.25">
      <c r="A5" s="201"/>
      <c r="B5" s="201"/>
      <c r="C5" s="202"/>
      <c r="D5" s="704">
        <v>1</v>
      </c>
    </row>
    <row r="6" spans="1:4" ht="26.25" customHeight="1" x14ac:dyDescent="0.25">
      <c r="A6" s="201"/>
      <c r="B6" s="201"/>
      <c r="C6" s="202"/>
      <c r="D6" s="704">
        <f>D5+1</f>
        <v>2</v>
      </c>
    </row>
    <row r="7" spans="1:4" ht="26.25" customHeight="1" x14ac:dyDescent="0.25">
      <c r="A7" s="201"/>
      <c r="B7" s="201"/>
      <c r="C7" s="202"/>
      <c r="D7" s="704">
        <f t="shared" ref="D7:D70" si="0">D6+1</f>
        <v>3</v>
      </c>
    </row>
    <row r="8" spans="1:4" ht="26.25" customHeight="1" x14ac:dyDescent="0.25">
      <c r="A8" s="201"/>
      <c r="B8" s="201"/>
      <c r="C8" s="202"/>
      <c r="D8" s="704">
        <f t="shared" si="0"/>
        <v>4</v>
      </c>
    </row>
    <row r="9" spans="1:4" ht="26.25" customHeight="1" x14ac:dyDescent="0.25">
      <c r="A9" s="201"/>
      <c r="B9" s="201"/>
      <c r="C9" s="202"/>
      <c r="D9" s="704">
        <f t="shared" si="0"/>
        <v>5</v>
      </c>
    </row>
    <row r="10" spans="1:4" ht="26.25" customHeight="1" x14ac:dyDescent="0.25">
      <c r="A10" s="201"/>
      <c r="B10" s="201"/>
      <c r="C10" s="202"/>
      <c r="D10" s="704">
        <f t="shared" si="0"/>
        <v>6</v>
      </c>
    </row>
    <row r="11" spans="1:4" ht="26.25" customHeight="1" x14ac:dyDescent="0.25">
      <c r="A11" s="201"/>
      <c r="B11" s="201"/>
      <c r="C11" s="202"/>
      <c r="D11" s="704">
        <f t="shared" si="0"/>
        <v>7</v>
      </c>
    </row>
    <row r="12" spans="1:4" ht="26.25" customHeight="1" x14ac:dyDescent="0.25">
      <c r="A12" s="201"/>
      <c r="B12" s="201"/>
      <c r="C12" s="202"/>
      <c r="D12" s="704">
        <f t="shared" si="0"/>
        <v>8</v>
      </c>
    </row>
    <row r="13" spans="1:4" ht="26.25" customHeight="1" x14ac:dyDescent="0.25">
      <c r="A13" s="201"/>
      <c r="B13" s="201"/>
      <c r="C13" s="202"/>
      <c r="D13" s="704">
        <f t="shared" si="0"/>
        <v>9</v>
      </c>
    </row>
    <row r="14" spans="1:4" ht="26.25" customHeight="1" x14ac:dyDescent="0.25">
      <c r="A14" s="201"/>
      <c r="B14" s="201"/>
      <c r="C14" s="202"/>
      <c r="D14" s="704">
        <f t="shared" si="0"/>
        <v>10</v>
      </c>
    </row>
    <row r="15" spans="1:4" ht="26.25" customHeight="1" x14ac:dyDescent="0.25">
      <c r="A15" s="201"/>
      <c r="B15" s="201"/>
      <c r="C15" s="202"/>
      <c r="D15" s="704">
        <f t="shared" si="0"/>
        <v>11</v>
      </c>
    </row>
    <row r="16" spans="1:4" ht="26.25" customHeight="1" x14ac:dyDescent="0.25">
      <c r="A16" s="201"/>
      <c r="B16" s="201"/>
      <c r="C16" s="202"/>
      <c r="D16" s="704">
        <f t="shared" si="0"/>
        <v>12</v>
      </c>
    </row>
    <row r="17" spans="1:4" ht="26.25" customHeight="1" x14ac:dyDescent="0.25">
      <c r="A17" s="201"/>
      <c r="B17" s="201"/>
      <c r="C17" s="202"/>
      <c r="D17" s="704">
        <f t="shared" si="0"/>
        <v>13</v>
      </c>
    </row>
    <row r="18" spans="1:4" ht="26.25" customHeight="1" x14ac:dyDescent="0.25">
      <c r="A18" s="201"/>
      <c r="B18" s="201"/>
      <c r="C18" s="202"/>
      <c r="D18" s="704">
        <f t="shared" si="0"/>
        <v>14</v>
      </c>
    </row>
    <row r="19" spans="1:4" ht="26.25" customHeight="1" x14ac:dyDescent="0.25">
      <c r="A19" s="201"/>
      <c r="B19" s="201"/>
      <c r="C19" s="202"/>
      <c r="D19" s="704">
        <f t="shared" si="0"/>
        <v>15</v>
      </c>
    </row>
    <row r="20" spans="1:4" ht="26.25" customHeight="1" x14ac:dyDescent="0.25">
      <c r="A20" s="201"/>
      <c r="B20" s="201"/>
      <c r="C20" s="202"/>
      <c r="D20" s="704">
        <f t="shared" si="0"/>
        <v>16</v>
      </c>
    </row>
    <row r="21" spans="1:4" ht="26.25" customHeight="1" x14ac:dyDescent="0.25">
      <c r="A21" s="201"/>
      <c r="B21" s="201"/>
      <c r="C21" s="202"/>
      <c r="D21" s="704">
        <f t="shared" si="0"/>
        <v>17</v>
      </c>
    </row>
    <row r="22" spans="1:4" ht="26.25" customHeight="1" x14ac:dyDescent="0.25">
      <c r="A22" s="201"/>
      <c r="B22" s="201"/>
      <c r="C22" s="202"/>
      <c r="D22" s="704">
        <f t="shared" si="0"/>
        <v>18</v>
      </c>
    </row>
    <row r="23" spans="1:4" ht="26.25" customHeight="1" x14ac:dyDescent="0.25">
      <c r="A23" s="201"/>
      <c r="B23" s="201"/>
      <c r="C23" s="202"/>
      <c r="D23" s="704">
        <f t="shared" si="0"/>
        <v>19</v>
      </c>
    </row>
    <row r="24" spans="1:4" ht="26.25" customHeight="1" x14ac:dyDescent="0.25">
      <c r="A24" s="201"/>
      <c r="B24" s="201"/>
      <c r="C24" s="202"/>
      <c r="D24" s="704">
        <f t="shared" si="0"/>
        <v>20</v>
      </c>
    </row>
    <row r="25" spans="1:4" ht="26.25" customHeight="1" x14ac:dyDescent="0.25">
      <c r="A25" s="201"/>
      <c r="B25" s="201"/>
      <c r="C25" s="202"/>
      <c r="D25" s="704">
        <f t="shared" si="0"/>
        <v>21</v>
      </c>
    </row>
    <row r="26" spans="1:4" ht="26.25" customHeight="1" x14ac:dyDescent="0.25">
      <c r="A26" s="201"/>
      <c r="B26" s="201"/>
      <c r="C26" s="202"/>
      <c r="D26" s="704">
        <f t="shared" si="0"/>
        <v>22</v>
      </c>
    </row>
    <row r="27" spans="1:4" ht="26.25" customHeight="1" x14ac:dyDescent="0.25">
      <c r="A27" s="201"/>
      <c r="B27" s="201"/>
      <c r="C27" s="202"/>
      <c r="D27" s="704">
        <f t="shared" si="0"/>
        <v>23</v>
      </c>
    </row>
    <row r="28" spans="1:4" ht="26.25" customHeight="1" x14ac:dyDescent="0.25">
      <c r="A28" s="201"/>
      <c r="B28" s="201"/>
      <c r="C28" s="202"/>
      <c r="D28" s="704">
        <f t="shared" si="0"/>
        <v>24</v>
      </c>
    </row>
    <row r="29" spans="1:4" ht="26.25" customHeight="1" x14ac:dyDescent="0.25">
      <c r="A29" s="201"/>
      <c r="B29" s="201"/>
      <c r="C29" s="202"/>
      <c r="D29" s="704">
        <f t="shared" si="0"/>
        <v>25</v>
      </c>
    </row>
    <row r="30" spans="1:4" ht="26.25" customHeight="1" x14ac:dyDescent="0.25">
      <c r="A30" s="201"/>
      <c r="B30" s="201"/>
      <c r="C30" s="202"/>
      <c r="D30" s="704">
        <f t="shared" si="0"/>
        <v>26</v>
      </c>
    </row>
    <row r="31" spans="1:4" ht="26.25" customHeight="1" x14ac:dyDescent="0.25">
      <c r="A31" s="201"/>
      <c r="B31" s="201"/>
      <c r="C31" s="202"/>
      <c r="D31" s="704">
        <f t="shared" si="0"/>
        <v>27</v>
      </c>
    </row>
    <row r="32" spans="1:4" ht="26.25" customHeight="1" x14ac:dyDescent="0.25">
      <c r="A32" s="201"/>
      <c r="B32" s="201"/>
      <c r="C32" s="202"/>
      <c r="D32" s="704">
        <f t="shared" si="0"/>
        <v>28</v>
      </c>
    </row>
    <row r="33" spans="1:4" ht="26.25" customHeight="1" x14ac:dyDescent="0.25">
      <c r="A33" s="201"/>
      <c r="B33" s="201"/>
      <c r="C33" s="202"/>
      <c r="D33" s="704">
        <f t="shared" si="0"/>
        <v>29</v>
      </c>
    </row>
    <row r="34" spans="1:4" ht="26.25" customHeight="1" x14ac:dyDescent="0.25">
      <c r="A34" s="201"/>
      <c r="B34" s="201"/>
      <c r="C34" s="202"/>
      <c r="D34" s="704">
        <f t="shared" si="0"/>
        <v>30</v>
      </c>
    </row>
    <row r="35" spans="1:4" ht="26.25" customHeight="1" x14ac:dyDescent="0.25">
      <c r="A35" s="201"/>
      <c r="B35" s="201"/>
      <c r="C35" s="202"/>
      <c r="D35" s="704">
        <f t="shared" si="0"/>
        <v>31</v>
      </c>
    </row>
    <row r="36" spans="1:4" ht="26.25" customHeight="1" x14ac:dyDescent="0.25">
      <c r="A36" s="201"/>
      <c r="B36" s="201"/>
      <c r="C36" s="202"/>
      <c r="D36" s="704">
        <f t="shared" si="0"/>
        <v>32</v>
      </c>
    </row>
    <row r="37" spans="1:4" ht="26.25" customHeight="1" x14ac:dyDescent="0.25">
      <c r="A37" s="201"/>
      <c r="B37" s="201"/>
      <c r="C37" s="202"/>
      <c r="D37" s="704">
        <f t="shared" si="0"/>
        <v>33</v>
      </c>
    </row>
    <row r="38" spans="1:4" ht="26.25" customHeight="1" x14ac:dyDescent="0.25">
      <c r="A38" s="201"/>
      <c r="B38" s="201"/>
      <c r="C38" s="202"/>
      <c r="D38" s="704">
        <f t="shared" si="0"/>
        <v>34</v>
      </c>
    </row>
    <row r="39" spans="1:4" ht="26.25" customHeight="1" x14ac:dyDescent="0.25">
      <c r="A39" s="201"/>
      <c r="B39" s="201"/>
      <c r="C39" s="202"/>
      <c r="D39" s="704">
        <f t="shared" si="0"/>
        <v>35</v>
      </c>
    </row>
    <row r="40" spans="1:4" ht="26.25" customHeight="1" x14ac:dyDescent="0.25">
      <c r="A40" s="201"/>
      <c r="B40" s="201"/>
      <c r="C40" s="202"/>
      <c r="D40" s="704">
        <f t="shared" si="0"/>
        <v>36</v>
      </c>
    </row>
    <row r="41" spans="1:4" ht="26.25" customHeight="1" x14ac:dyDescent="0.25">
      <c r="A41" s="201"/>
      <c r="B41" s="201"/>
      <c r="C41" s="202"/>
      <c r="D41" s="704">
        <f t="shared" si="0"/>
        <v>37</v>
      </c>
    </row>
    <row r="42" spans="1:4" ht="26.25" customHeight="1" x14ac:dyDescent="0.25">
      <c r="A42" s="201"/>
      <c r="B42" s="201"/>
      <c r="C42" s="202"/>
      <c r="D42" s="704">
        <f t="shared" si="0"/>
        <v>38</v>
      </c>
    </row>
    <row r="43" spans="1:4" ht="26.25" customHeight="1" x14ac:dyDescent="0.25">
      <c r="A43" s="201"/>
      <c r="B43" s="201"/>
      <c r="C43" s="202"/>
      <c r="D43" s="704">
        <f t="shared" si="0"/>
        <v>39</v>
      </c>
    </row>
    <row r="44" spans="1:4" ht="26.25" customHeight="1" x14ac:dyDescent="0.25">
      <c r="A44" s="201"/>
      <c r="B44" s="201"/>
      <c r="C44" s="202"/>
      <c r="D44" s="704">
        <f t="shared" si="0"/>
        <v>40</v>
      </c>
    </row>
    <row r="45" spans="1:4" ht="26.25" customHeight="1" x14ac:dyDescent="0.25">
      <c r="A45" s="201"/>
      <c r="B45" s="201"/>
      <c r="C45" s="202"/>
      <c r="D45" s="704">
        <f t="shared" si="0"/>
        <v>41</v>
      </c>
    </row>
    <row r="46" spans="1:4" ht="26.25" customHeight="1" x14ac:dyDescent="0.25">
      <c r="A46" s="201"/>
      <c r="B46" s="201"/>
      <c r="C46" s="202"/>
      <c r="D46" s="704">
        <f t="shared" si="0"/>
        <v>42</v>
      </c>
    </row>
    <row r="47" spans="1:4" ht="26.25" customHeight="1" x14ac:dyDescent="0.25">
      <c r="A47" s="201"/>
      <c r="B47" s="201"/>
      <c r="C47" s="202"/>
      <c r="D47" s="704">
        <f t="shared" si="0"/>
        <v>43</v>
      </c>
    </row>
    <row r="48" spans="1:4" ht="26.25" customHeight="1" x14ac:dyDescent="0.25">
      <c r="A48" s="201"/>
      <c r="B48" s="201"/>
      <c r="C48" s="202"/>
      <c r="D48" s="704">
        <f t="shared" si="0"/>
        <v>44</v>
      </c>
    </row>
    <row r="49" spans="1:4" ht="26.25" customHeight="1" x14ac:dyDescent="0.25">
      <c r="A49" s="201"/>
      <c r="B49" s="201"/>
      <c r="C49" s="202"/>
      <c r="D49" s="704">
        <f t="shared" si="0"/>
        <v>45</v>
      </c>
    </row>
    <row r="50" spans="1:4" ht="26.25" customHeight="1" x14ac:dyDescent="0.25">
      <c r="A50" s="201"/>
      <c r="B50" s="201"/>
      <c r="C50" s="202"/>
      <c r="D50" s="704">
        <f t="shared" si="0"/>
        <v>46</v>
      </c>
    </row>
    <row r="51" spans="1:4" ht="26.25" customHeight="1" x14ac:dyDescent="0.25">
      <c r="A51" s="201"/>
      <c r="B51" s="201"/>
      <c r="C51" s="202"/>
      <c r="D51" s="704">
        <f t="shared" si="0"/>
        <v>47</v>
      </c>
    </row>
    <row r="52" spans="1:4" ht="26.25" customHeight="1" x14ac:dyDescent="0.25">
      <c r="A52" s="201"/>
      <c r="B52" s="201"/>
      <c r="C52" s="202"/>
      <c r="D52" s="704">
        <f t="shared" si="0"/>
        <v>48</v>
      </c>
    </row>
    <row r="53" spans="1:4" ht="26.25" customHeight="1" x14ac:dyDescent="0.25">
      <c r="A53" s="201"/>
      <c r="B53" s="201"/>
      <c r="C53" s="202"/>
      <c r="D53" s="704">
        <f t="shared" si="0"/>
        <v>49</v>
      </c>
    </row>
    <row r="54" spans="1:4" ht="26.25" customHeight="1" x14ac:dyDescent="0.25">
      <c r="A54" s="201"/>
      <c r="B54" s="201"/>
      <c r="C54" s="202"/>
      <c r="D54" s="704">
        <f t="shared" si="0"/>
        <v>50</v>
      </c>
    </row>
    <row r="55" spans="1:4" ht="26.25" customHeight="1" x14ac:dyDescent="0.25">
      <c r="A55" s="201"/>
      <c r="B55" s="201"/>
      <c r="C55" s="202"/>
      <c r="D55" s="704">
        <f t="shared" si="0"/>
        <v>51</v>
      </c>
    </row>
    <row r="56" spans="1:4" ht="26.25" customHeight="1" x14ac:dyDescent="0.25">
      <c r="A56" s="201"/>
      <c r="B56" s="201"/>
      <c r="C56" s="202"/>
      <c r="D56" s="704">
        <f t="shared" si="0"/>
        <v>52</v>
      </c>
    </row>
    <row r="57" spans="1:4" ht="26.25" customHeight="1" x14ac:dyDescent="0.25">
      <c r="A57" s="201"/>
      <c r="B57" s="201"/>
      <c r="C57" s="202"/>
      <c r="D57" s="704">
        <f t="shared" si="0"/>
        <v>53</v>
      </c>
    </row>
    <row r="58" spans="1:4" ht="26.25" customHeight="1" x14ac:dyDescent="0.25">
      <c r="A58" s="201"/>
      <c r="B58" s="201"/>
      <c r="C58" s="202"/>
      <c r="D58" s="704">
        <f t="shared" si="0"/>
        <v>54</v>
      </c>
    </row>
    <row r="59" spans="1:4" ht="26.25" customHeight="1" x14ac:dyDescent="0.25">
      <c r="A59" s="201"/>
      <c r="B59" s="201"/>
      <c r="C59" s="202"/>
      <c r="D59" s="704">
        <f t="shared" si="0"/>
        <v>55</v>
      </c>
    </row>
    <row r="60" spans="1:4" ht="26.25" customHeight="1" x14ac:dyDescent="0.25">
      <c r="A60" s="201"/>
      <c r="B60" s="201"/>
      <c r="C60" s="202"/>
      <c r="D60" s="704">
        <f t="shared" si="0"/>
        <v>56</v>
      </c>
    </row>
    <row r="61" spans="1:4" ht="26.25" customHeight="1" x14ac:dyDescent="0.25">
      <c r="A61" s="201"/>
      <c r="B61" s="201"/>
      <c r="C61" s="202"/>
      <c r="D61" s="704">
        <f t="shared" si="0"/>
        <v>57</v>
      </c>
    </row>
    <row r="62" spans="1:4" ht="26.25" customHeight="1" x14ac:dyDescent="0.25">
      <c r="A62" s="201"/>
      <c r="B62" s="201"/>
      <c r="C62" s="202"/>
      <c r="D62" s="704">
        <f t="shared" si="0"/>
        <v>58</v>
      </c>
    </row>
    <row r="63" spans="1:4" ht="26.25" customHeight="1" x14ac:dyDescent="0.25">
      <c r="A63" s="201"/>
      <c r="B63" s="201"/>
      <c r="C63" s="202"/>
      <c r="D63" s="704">
        <f t="shared" si="0"/>
        <v>59</v>
      </c>
    </row>
    <row r="64" spans="1:4" ht="26.25" customHeight="1" x14ac:dyDescent="0.25">
      <c r="A64" s="201"/>
      <c r="B64" s="201"/>
      <c r="C64" s="202"/>
      <c r="D64" s="704">
        <f t="shared" si="0"/>
        <v>60</v>
      </c>
    </row>
    <row r="65" spans="1:4" ht="26.25" customHeight="1" x14ac:dyDescent="0.25">
      <c r="A65" s="201"/>
      <c r="B65" s="201"/>
      <c r="C65" s="202"/>
      <c r="D65" s="704">
        <f t="shared" si="0"/>
        <v>61</v>
      </c>
    </row>
    <row r="66" spans="1:4" ht="26.25" customHeight="1" x14ac:dyDescent="0.25">
      <c r="A66" s="201"/>
      <c r="B66" s="201"/>
      <c r="C66" s="202"/>
      <c r="D66" s="704">
        <f t="shared" si="0"/>
        <v>62</v>
      </c>
    </row>
    <row r="67" spans="1:4" ht="26.25" customHeight="1" x14ac:dyDescent="0.25">
      <c r="A67" s="201"/>
      <c r="B67" s="201"/>
      <c r="C67" s="202"/>
      <c r="D67" s="704">
        <f t="shared" si="0"/>
        <v>63</v>
      </c>
    </row>
    <row r="68" spans="1:4" ht="26.25" customHeight="1" x14ac:dyDescent="0.25">
      <c r="A68" s="201"/>
      <c r="B68" s="201"/>
      <c r="C68" s="202"/>
      <c r="D68" s="704">
        <f t="shared" si="0"/>
        <v>64</v>
      </c>
    </row>
    <row r="69" spans="1:4" ht="26.25" customHeight="1" x14ac:dyDescent="0.25">
      <c r="A69" s="201"/>
      <c r="B69" s="201"/>
      <c r="C69" s="202"/>
      <c r="D69" s="704">
        <f t="shared" si="0"/>
        <v>65</v>
      </c>
    </row>
    <row r="70" spans="1:4" ht="26.25" customHeight="1" x14ac:dyDescent="0.25">
      <c r="A70" s="201"/>
      <c r="B70" s="201"/>
      <c r="C70" s="202"/>
      <c r="D70" s="704">
        <f t="shared" si="0"/>
        <v>66</v>
      </c>
    </row>
    <row r="71" spans="1:4" ht="26.25" customHeight="1" x14ac:dyDescent="0.25">
      <c r="A71" s="201"/>
      <c r="B71" s="201"/>
      <c r="C71" s="202"/>
      <c r="D71" s="704">
        <f t="shared" ref="D71:D134" si="1">D70+1</f>
        <v>67</v>
      </c>
    </row>
    <row r="72" spans="1:4" ht="26.25" customHeight="1" x14ac:dyDescent="0.25">
      <c r="A72" s="201"/>
      <c r="B72" s="201"/>
      <c r="C72" s="202"/>
      <c r="D72" s="704">
        <f t="shared" si="1"/>
        <v>68</v>
      </c>
    </row>
    <row r="73" spans="1:4" ht="26.25" customHeight="1" x14ac:dyDescent="0.25">
      <c r="A73" s="201"/>
      <c r="B73" s="201"/>
      <c r="C73" s="202"/>
      <c r="D73" s="704">
        <f t="shared" si="1"/>
        <v>69</v>
      </c>
    </row>
    <row r="74" spans="1:4" ht="26.25" customHeight="1" x14ac:dyDescent="0.25">
      <c r="A74" s="201"/>
      <c r="B74" s="201"/>
      <c r="C74" s="202"/>
      <c r="D74" s="704">
        <f t="shared" si="1"/>
        <v>70</v>
      </c>
    </row>
    <row r="75" spans="1:4" ht="26.25" customHeight="1" x14ac:dyDescent="0.25">
      <c r="A75" s="201"/>
      <c r="B75" s="201"/>
      <c r="C75" s="202"/>
      <c r="D75" s="704">
        <f t="shared" si="1"/>
        <v>71</v>
      </c>
    </row>
    <row r="76" spans="1:4" ht="26.25" customHeight="1" x14ac:dyDescent="0.25">
      <c r="A76" s="201"/>
      <c r="B76" s="201"/>
      <c r="C76" s="202"/>
      <c r="D76" s="704">
        <f t="shared" si="1"/>
        <v>72</v>
      </c>
    </row>
    <row r="77" spans="1:4" ht="26.25" customHeight="1" x14ac:dyDescent="0.25">
      <c r="A77" s="201"/>
      <c r="B77" s="201"/>
      <c r="C77" s="202"/>
      <c r="D77" s="704">
        <f t="shared" si="1"/>
        <v>73</v>
      </c>
    </row>
    <row r="78" spans="1:4" ht="26.25" customHeight="1" x14ac:dyDescent="0.25">
      <c r="A78" s="201"/>
      <c r="B78" s="201"/>
      <c r="C78" s="202"/>
      <c r="D78" s="704">
        <f t="shared" si="1"/>
        <v>74</v>
      </c>
    </row>
    <row r="79" spans="1:4" ht="26.25" customHeight="1" x14ac:dyDescent="0.25">
      <c r="A79" s="201"/>
      <c r="B79" s="201"/>
      <c r="C79" s="202"/>
      <c r="D79" s="704">
        <f t="shared" si="1"/>
        <v>75</v>
      </c>
    </row>
    <row r="80" spans="1:4" ht="26.25" customHeight="1" x14ac:dyDescent="0.25">
      <c r="A80" s="201"/>
      <c r="B80" s="201"/>
      <c r="C80" s="202"/>
      <c r="D80" s="704">
        <f t="shared" si="1"/>
        <v>76</v>
      </c>
    </row>
    <row r="81" spans="1:4" ht="26.25" customHeight="1" x14ac:dyDescent="0.25">
      <c r="A81" s="201"/>
      <c r="B81" s="201"/>
      <c r="C81" s="202"/>
      <c r="D81" s="704">
        <f t="shared" si="1"/>
        <v>77</v>
      </c>
    </row>
    <row r="82" spans="1:4" ht="26.25" customHeight="1" x14ac:dyDescent="0.25">
      <c r="A82" s="203"/>
      <c r="B82" s="203"/>
      <c r="C82" s="202"/>
      <c r="D82" s="704">
        <f t="shared" si="1"/>
        <v>78</v>
      </c>
    </row>
    <row r="83" spans="1:4" ht="26.25" customHeight="1" x14ac:dyDescent="0.25">
      <c r="A83" s="203"/>
      <c r="B83" s="203"/>
      <c r="C83" s="202"/>
      <c r="D83" s="704">
        <f t="shared" si="1"/>
        <v>79</v>
      </c>
    </row>
    <row r="84" spans="1:4" ht="26.25" customHeight="1" x14ac:dyDescent="0.25">
      <c r="A84" s="203"/>
      <c r="B84" s="203"/>
      <c r="C84" s="202"/>
      <c r="D84" s="704">
        <f t="shared" si="1"/>
        <v>80</v>
      </c>
    </row>
    <row r="85" spans="1:4" ht="26.25" customHeight="1" x14ac:dyDescent="0.25">
      <c r="A85" s="203"/>
      <c r="B85" s="203"/>
      <c r="C85" s="202"/>
      <c r="D85" s="704">
        <f t="shared" si="1"/>
        <v>81</v>
      </c>
    </row>
    <row r="86" spans="1:4" ht="26.25" customHeight="1" x14ac:dyDescent="0.25">
      <c r="A86" s="203"/>
      <c r="B86" s="203"/>
      <c r="C86" s="202"/>
      <c r="D86" s="704">
        <f t="shared" si="1"/>
        <v>82</v>
      </c>
    </row>
    <row r="87" spans="1:4" ht="26.25" customHeight="1" x14ac:dyDescent="0.25">
      <c r="A87" s="203"/>
      <c r="B87" s="203"/>
      <c r="C87" s="202"/>
      <c r="D87" s="704">
        <f t="shared" si="1"/>
        <v>83</v>
      </c>
    </row>
    <row r="88" spans="1:4" ht="26.25" customHeight="1" x14ac:dyDescent="0.25">
      <c r="A88" s="203"/>
      <c r="B88" s="203"/>
      <c r="C88" s="202"/>
      <c r="D88" s="704">
        <f t="shared" si="1"/>
        <v>84</v>
      </c>
    </row>
    <row r="89" spans="1:4" ht="26.25" customHeight="1" x14ac:dyDescent="0.25">
      <c r="A89" s="203"/>
      <c r="B89" s="203"/>
      <c r="C89" s="202"/>
      <c r="D89" s="704">
        <f t="shared" si="1"/>
        <v>85</v>
      </c>
    </row>
    <row r="90" spans="1:4" ht="26.25" customHeight="1" x14ac:dyDescent="0.25">
      <c r="A90" s="203"/>
      <c r="B90" s="203"/>
      <c r="C90" s="202"/>
      <c r="D90" s="704">
        <f t="shared" si="1"/>
        <v>86</v>
      </c>
    </row>
    <row r="91" spans="1:4" ht="26.25" customHeight="1" x14ac:dyDescent="0.25">
      <c r="A91" s="203"/>
      <c r="B91" s="203"/>
      <c r="C91" s="202"/>
      <c r="D91" s="704">
        <f t="shared" si="1"/>
        <v>87</v>
      </c>
    </row>
    <row r="92" spans="1:4" ht="26.25" customHeight="1" x14ac:dyDescent="0.25">
      <c r="A92" s="203"/>
      <c r="B92" s="203"/>
      <c r="C92" s="202"/>
      <c r="D92" s="704">
        <f t="shared" si="1"/>
        <v>88</v>
      </c>
    </row>
    <row r="93" spans="1:4" ht="26.25" customHeight="1" x14ac:dyDescent="0.25">
      <c r="A93" s="203"/>
      <c r="B93" s="203"/>
      <c r="C93" s="202"/>
      <c r="D93" s="704">
        <f t="shared" si="1"/>
        <v>89</v>
      </c>
    </row>
    <row r="94" spans="1:4" ht="26.25" customHeight="1" x14ac:dyDescent="0.25">
      <c r="A94" s="203"/>
      <c r="B94" s="203"/>
      <c r="C94" s="202"/>
      <c r="D94" s="704">
        <f t="shared" si="1"/>
        <v>90</v>
      </c>
    </row>
    <row r="95" spans="1:4" ht="26.25" customHeight="1" x14ac:dyDescent="0.25">
      <c r="A95" s="702"/>
      <c r="B95" s="703"/>
      <c r="C95" s="202"/>
      <c r="D95" s="704">
        <f t="shared" si="1"/>
        <v>91</v>
      </c>
    </row>
    <row r="96" spans="1:4" ht="26.25" customHeight="1" x14ac:dyDescent="0.25">
      <c r="A96" s="702"/>
      <c r="B96" s="703"/>
      <c r="C96" s="202"/>
      <c r="D96" s="704">
        <f t="shared" si="1"/>
        <v>92</v>
      </c>
    </row>
    <row r="97" spans="1:4" ht="26.25" customHeight="1" x14ac:dyDescent="0.25">
      <c r="A97" s="702"/>
      <c r="B97" s="703"/>
      <c r="C97" s="202"/>
      <c r="D97" s="704">
        <f t="shared" si="1"/>
        <v>93</v>
      </c>
    </row>
    <row r="98" spans="1:4" ht="26.25" customHeight="1" x14ac:dyDescent="0.25">
      <c r="A98" s="702"/>
      <c r="B98" s="703"/>
      <c r="C98" s="202"/>
      <c r="D98" s="704">
        <f t="shared" si="1"/>
        <v>94</v>
      </c>
    </row>
    <row r="99" spans="1:4" ht="26.25" customHeight="1" x14ac:dyDescent="0.25">
      <c r="A99" s="702"/>
      <c r="B99" s="703"/>
      <c r="C99" s="202"/>
      <c r="D99" s="704">
        <f t="shared" si="1"/>
        <v>95</v>
      </c>
    </row>
    <row r="100" spans="1:4" ht="26.25" customHeight="1" x14ac:dyDescent="0.25">
      <c r="A100" s="702"/>
      <c r="B100" s="703"/>
      <c r="C100" s="202"/>
      <c r="D100" s="704">
        <f t="shared" si="1"/>
        <v>96</v>
      </c>
    </row>
    <row r="101" spans="1:4" ht="26.25" customHeight="1" x14ac:dyDescent="0.25">
      <c r="A101" s="702"/>
      <c r="B101" s="703"/>
      <c r="C101" s="202"/>
      <c r="D101" s="704">
        <f t="shared" si="1"/>
        <v>97</v>
      </c>
    </row>
    <row r="102" spans="1:4" ht="26.25" customHeight="1" x14ac:dyDescent="0.25">
      <c r="A102" s="702"/>
      <c r="B102" s="703"/>
      <c r="C102" s="202"/>
      <c r="D102" s="704">
        <f t="shared" si="1"/>
        <v>98</v>
      </c>
    </row>
    <row r="103" spans="1:4" ht="26.25" customHeight="1" x14ac:dyDescent="0.25">
      <c r="A103" s="702"/>
      <c r="B103" s="703"/>
      <c r="C103" s="202"/>
      <c r="D103" s="704">
        <f t="shared" si="1"/>
        <v>99</v>
      </c>
    </row>
    <row r="104" spans="1:4" ht="26.25" customHeight="1" x14ac:dyDescent="0.25">
      <c r="A104" s="702"/>
      <c r="B104" s="703"/>
      <c r="C104" s="202"/>
      <c r="D104" s="704">
        <f t="shared" si="1"/>
        <v>100</v>
      </c>
    </row>
    <row r="105" spans="1:4" ht="26.25" customHeight="1" x14ac:dyDescent="0.25">
      <c r="A105" s="702"/>
      <c r="B105" s="703"/>
      <c r="C105" s="202"/>
      <c r="D105" s="704">
        <f t="shared" si="1"/>
        <v>101</v>
      </c>
    </row>
    <row r="106" spans="1:4" ht="26.25" customHeight="1" x14ac:dyDescent="0.25">
      <c r="A106" s="702"/>
      <c r="B106" s="703"/>
      <c r="C106" s="202"/>
      <c r="D106" s="704">
        <f t="shared" si="1"/>
        <v>102</v>
      </c>
    </row>
    <row r="107" spans="1:4" ht="26.25" customHeight="1" x14ac:dyDescent="0.25">
      <c r="A107" s="702"/>
      <c r="B107" s="703"/>
      <c r="C107" s="202"/>
      <c r="D107" s="704">
        <f t="shared" si="1"/>
        <v>103</v>
      </c>
    </row>
    <row r="108" spans="1:4" ht="26.25" customHeight="1" x14ac:dyDescent="0.25">
      <c r="A108" s="702"/>
      <c r="B108" s="703"/>
      <c r="C108" s="202"/>
      <c r="D108" s="704">
        <f t="shared" si="1"/>
        <v>104</v>
      </c>
    </row>
    <row r="109" spans="1:4" ht="26.25" customHeight="1" x14ac:dyDescent="0.25">
      <c r="A109" s="702"/>
      <c r="B109" s="703"/>
      <c r="C109" s="202"/>
      <c r="D109" s="704">
        <f t="shared" si="1"/>
        <v>105</v>
      </c>
    </row>
    <row r="110" spans="1:4" ht="26.25" customHeight="1" x14ac:dyDescent="0.25">
      <c r="A110" s="702"/>
      <c r="B110" s="703"/>
      <c r="C110" s="202"/>
      <c r="D110" s="704">
        <f t="shared" si="1"/>
        <v>106</v>
      </c>
    </row>
    <row r="111" spans="1:4" ht="26.25" customHeight="1" x14ac:dyDescent="0.25">
      <c r="A111" s="702"/>
      <c r="B111" s="703"/>
      <c r="C111" s="202"/>
      <c r="D111" s="704">
        <f t="shared" si="1"/>
        <v>107</v>
      </c>
    </row>
    <row r="112" spans="1:4" ht="26.25" customHeight="1" x14ac:dyDescent="0.25">
      <c r="A112" s="702"/>
      <c r="B112" s="703"/>
      <c r="C112" s="202"/>
      <c r="D112" s="704">
        <f t="shared" si="1"/>
        <v>108</v>
      </c>
    </row>
    <row r="113" spans="1:4" ht="26.25" customHeight="1" x14ac:dyDescent="0.25">
      <c r="A113" s="702"/>
      <c r="B113" s="703"/>
      <c r="C113" s="202"/>
      <c r="D113" s="704">
        <f t="shared" si="1"/>
        <v>109</v>
      </c>
    </row>
    <row r="114" spans="1:4" ht="26.25" customHeight="1" x14ac:dyDescent="0.25">
      <c r="A114" s="702"/>
      <c r="B114" s="703"/>
      <c r="C114" s="202"/>
      <c r="D114" s="704">
        <f t="shared" si="1"/>
        <v>110</v>
      </c>
    </row>
    <row r="115" spans="1:4" ht="26.25" customHeight="1" x14ac:dyDescent="0.25">
      <c r="A115" s="702"/>
      <c r="B115" s="703"/>
      <c r="C115" s="202"/>
      <c r="D115" s="704">
        <f t="shared" si="1"/>
        <v>111</v>
      </c>
    </row>
    <row r="116" spans="1:4" ht="26.25" customHeight="1" x14ac:dyDescent="0.25">
      <c r="A116" s="702"/>
      <c r="B116" s="703"/>
      <c r="C116" s="202"/>
      <c r="D116" s="704">
        <f t="shared" si="1"/>
        <v>112</v>
      </c>
    </row>
    <row r="117" spans="1:4" ht="26.25" customHeight="1" x14ac:dyDescent="0.25">
      <c r="A117" s="702"/>
      <c r="B117" s="703"/>
      <c r="C117" s="202"/>
      <c r="D117" s="704">
        <f t="shared" si="1"/>
        <v>113</v>
      </c>
    </row>
    <row r="118" spans="1:4" ht="26.25" customHeight="1" x14ac:dyDescent="0.25">
      <c r="A118" s="702"/>
      <c r="B118" s="703"/>
      <c r="C118" s="202"/>
      <c r="D118" s="704">
        <f t="shared" si="1"/>
        <v>114</v>
      </c>
    </row>
    <row r="119" spans="1:4" ht="26.25" customHeight="1" x14ac:dyDescent="0.25">
      <c r="A119" s="702"/>
      <c r="B119" s="703"/>
      <c r="C119" s="202"/>
      <c r="D119" s="704">
        <f t="shared" si="1"/>
        <v>115</v>
      </c>
    </row>
    <row r="120" spans="1:4" ht="26.25" customHeight="1" x14ac:dyDescent="0.25">
      <c r="A120" s="702"/>
      <c r="B120" s="703"/>
      <c r="C120" s="202"/>
      <c r="D120" s="704">
        <f t="shared" si="1"/>
        <v>116</v>
      </c>
    </row>
    <row r="121" spans="1:4" ht="26.25" customHeight="1" x14ac:dyDescent="0.25">
      <c r="A121" s="702"/>
      <c r="B121" s="703"/>
      <c r="C121" s="202"/>
      <c r="D121" s="704">
        <f t="shared" si="1"/>
        <v>117</v>
      </c>
    </row>
    <row r="122" spans="1:4" ht="26.25" customHeight="1" x14ac:dyDescent="0.25">
      <c r="A122" s="702"/>
      <c r="B122" s="703"/>
      <c r="C122" s="202"/>
      <c r="D122" s="704">
        <f t="shared" si="1"/>
        <v>118</v>
      </c>
    </row>
    <row r="123" spans="1:4" ht="26.25" customHeight="1" x14ac:dyDescent="0.25">
      <c r="A123" s="702"/>
      <c r="B123" s="703"/>
      <c r="C123" s="202"/>
      <c r="D123" s="704">
        <f t="shared" si="1"/>
        <v>119</v>
      </c>
    </row>
    <row r="124" spans="1:4" ht="26.25" customHeight="1" x14ac:dyDescent="0.25">
      <c r="A124" s="702"/>
      <c r="B124" s="703"/>
      <c r="C124" s="202"/>
      <c r="D124" s="704">
        <f t="shared" si="1"/>
        <v>120</v>
      </c>
    </row>
    <row r="125" spans="1:4" ht="26.25" customHeight="1" x14ac:dyDescent="0.25">
      <c r="A125" s="702"/>
      <c r="B125" s="703"/>
      <c r="C125" s="202"/>
      <c r="D125" s="704">
        <f t="shared" si="1"/>
        <v>121</v>
      </c>
    </row>
    <row r="126" spans="1:4" ht="26.25" customHeight="1" x14ac:dyDescent="0.25">
      <c r="A126" s="702"/>
      <c r="B126" s="703"/>
      <c r="C126" s="202"/>
      <c r="D126" s="704">
        <f t="shared" si="1"/>
        <v>122</v>
      </c>
    </row>
    <row r="127" spans="1:4" ht="26.25" customHeight="1" x14ac:dyDescent="0.25">
      <c r="A127" s="702"/>
      <c r="B127" s="703"/>
      <c r="C127" s="202"/>
      <c r="D127" s="704">
        <f t="shared" si="1"/>
        <v>123</v>
      </c>
    </row>
    <row r="128" spans="1:4" ht="26.25" customHeight="1" x14ac:dyDescent="0.25">
      <c r="A128" s="702"/>
      <c r="B128" s="703"/>
      <c r="C128" s="202"/>
      <c r="D128" s="704">
        <f t="shared" si="1"/>
        <v>124</v>
      </c>
    </row>
    <row r="129" spans="1:4" ht="26.25" customHeight="1" x14ac:dyDescent="0.25">
      <c r="A129" s="702"/>
      <c r="B129" s="703"/>
      <c r="C129" s="202"/>
      <c r="D129" s="704">
        <f t="shared" si="1"/>
        <v>125</v>
      </c>
    </row>
    <row r="130" spans="1:4" ht="26.25" customHeight="1" x14ac:dyDescent="0.25">
      <c r="A130" s="702"/>
      <c r="B130" s="703"/>
      <c r="C130" s="202"/>
      <c r="D130" s="704">
        <f t="shared" si="1"/>
        <v>126</v>
      </c>
    </row>
    <row r="131" spans="1:4" ht="26.25" customHeight="1" x14ac:dyDescent="0.25">
      <c r="A131" s="702"/>
      <c r="B131" s="703"/>
      <c r="C131" s="202"/>
      <c r="D131" s="704">
        <f t="shared" si="1"/>
        <v>127</v>
      </c>
    </row>
    <row r="132" spans="1:4" ht="26.25" customHeight="1" x14ac:dyDescent="0.25">
      <c r="A132" s="702"/>
      <c r="B132" s="703"/>
      <c r="C132" s="202"/>
      <c r="D132" s="704">
        <f t="shared" si="1"/>
        <v>128</v>
      </c>
    </row>
    <row r="133" spans="1:4" ht="26.25" customHeight="1" x14ac:dyDescent="0.25">
      <c r="A133" s="702"/>
      <c r="B133" s="703"/>
      <c r="C133" s="202"/>
      <c r="D133" s="704">
        <f t="shared" si="1"/>
        <v>129</v>
      </c>
    </row>
    <row r="134" spans="1:4" ht="26.25" customHeight="1" x14ac:dyDescent="0.25">
      <c r="A134" s="702"/>
      <c r="B134" s="703"/>
      <c r="C134" s="202"/>
      <c r="D134" s="704">
        <f t="shared" si="1"/>
        <v>130</v>
      </c>
    </row>
    <row r="135" spans="1:4" ht="19.2" customHeight="1" x14ac:dyDescent="0.25">
      <c r="A135" s="509" t="s">
        <v>213</v>
      </c>
      <c r="B135" s="510"/>
      <c r="C135" s="707"/>
      <c r="D135" s="704">
        <f t="shared" ref="D135" si="2">D134+1</f>
        <v>131</v>
      </c>
    </row>
    <row r="136" spans="1:4" ht="4.2" customHeight="1" x14ac:dyDescent="0.25"/>
    <row r="137" spans="1:4" x14ac:dyDescent="0.25">
      <c r="A137" s="511" t="s">
        <v>512</v>
      </c>
      <c r="B137" s="512"/>
      <c r="C137" s="513"/>
    </row>
    <row r="138" spans="1:4" ht="36.75" customHeight="1" x14ac:dyDescent="0.25">
      <c r="A138" s="502"/>
      <c r="B138" s="503"/>
      <c r="C138" s="504"/>
    </row>
  </sheetData>
  <sheetProtection algorithmName="SHA-512" hashValue="NuNZsJYvZzLXGTX5Kogn34KxIRFK72UN2GgphC5OHOCAF1wh5nCQNP+UHdnJYZcAdkVr/9k6tbXDKxUp6ptLdg==" saltValue="gZL88ja2KdvoQX5o1aAakA==" spinCount="100000" sheet="1" objects="1" scenarios="1"/>
  <mergeCells count="6">
    <mergeCell ref="A138:C138"/>
    <mergeCell ref="A1:C1"/>
    <mergeCell ref="B2:C2"/>
    <mergeCell ref="B3:C3"/>
    <mergeCell ref="A135:B135"/>
    <mergeCell ref="A137:C137"/>
  </mergeCells>
  <pageMargins left="1.2" right="0.45" top="0.59" bottom="0.8" header="0.3" footer="0.5"/>
  <pageSetup fitToHeight="0" orientation="portrait" r:id="rId1"/>
  <headerFooter>
    <oddFooter>&amp;L AWFC-UMW Workbook R-10/10/20&amp;C&amp;K06-016&amp;A&amp;RPage  26-13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D43"/>
  <sheetViews>
    <sheetView workbookViewId="0">
      <selection activeCell="E12" sqref="E12"/>
    </sheetView>
  </sheetViews>
  <sheetFormatPr defaultColWidth="9.109375" defaultRowHeight="13.8" x14ac:dyDescent="0.25"/>
  <cols>
    <col min="1" max="1" width="12.33203125" style="195" customWidth="1"/>
    <col min="2" max="2" width="71.5546875" style="195" customWidth="1"/>
    <col min="3" max="16384" width="9.109375" style="195"/>
  </cols>
  <sheetData>
    <row r="1" spans="1:4" ht="21" x14ac:dyDescent="0.25">
      <c r="B1" s="205" t="s">
        <v>76</v>
      </c>
      <c r="C1" s="206"/>
      <c r="D1" s="206"/>
    </row>
    <row r="2" spans="1:4" ht="21" x14ac:dyDescent="0.25">
      <c r="B2" s="205" t="s">
        <v>139</v>
      </c>
      <c r="C2" s="206"/>
      <c r="D2" s="206"/>
    </row>
    <row r="3" spans="1:4" ht="14.4" x14ac:dyDescent="0.25">
      <c r="B3" s="207"/>
      <c r="C3" s="206"/>
      <c r="D3" s="206"/>
    </row>
    <row r="4" spans="1:4" ht="14.4" x14ac:dyDescent="0.25">
      <c r="B4" s="207"/>
      <c r="C4" s="206"/>
      <c r="D4" s="206"/>
    </row>
    <row r="5" spans="1:4" ht="14.4" x14ac:dyDescent="0.25">
      <c r="B5" s="207"/>
      <c r="C5" s="206"/>
      <c r="D5" s="206"/>
    </row>
    <row r="6" spans="1:4" x14ac:dyDescent="0.25">
      <c r="A6" s="208" t="s">
        <v>5</v>
      </c>
      <c r="B6" s="209"/>
      <c r="C6" s="206"/>
      <c r="D6" s="206"/>
    </row>
    <row r="7" spans="1:4" x14ac:dyDescent="0.25">
      <c r="A7" s="208"/>
      <c r="B7" s="210"/>
      <c r="C7" s="206"/>
      <c r="D7" s="206"/>
    </row>
    <row r="8" spans="1:4" x14ac:dyDescent="0.25">
      <c r="A8" s="208" t="s">
        <v>312</v>
      </c>
      <c r="B8" s="211"/>
      <c r="C8" s="206"/>
      <c r="D8" s="206"/>
    </row>
    <row r="9" spans="1:4" x14ac:dyDescent="0.25">
      <c r="A9" s="208"/>
      <c r="B9" s="210"/>
      <c r="C9" s="206"/>
      <c r="D9" s="206"/>
    </row>
    <row r="10" spans="1:4" x14ac:dyDescent="0.25">
      <c r="A10" s="212" t="s">
        <v>313</v>
      </c>
      <c r="B10" s="210" t="s">
        <v>314</v>
      </c>
      <c r="C10" s="206"/>
      <c r="D10" s="206"/>
    </row>
    <row r="11" spans="1:4" x14ac:dyDescent="0.25">
      <c r="A11" s="213"/>
      <c r="B11" s="210"/>
      <c r="C11" s="206"/>
      <c r="D11" s="206"/>
    </row>
    <row r="12" spans="1:4" ht="63.75" customHeight="1" x14ac:dyDescent="0.25">
      <c r="A12" s="214" t="s">
        <v>315</v>
      </c>
      <c r="B12" s="215"/>
      <c r="C12" s="206"/>
      <c r="D12" s="206"/>
    </row>
    <row r="13" spans="1:4" x14ac:dyDescent="0.25">
      <c r="B13" s="210"/>
      <c r="C13" s="206"/>
      <c r="D13" s="206"/>
    </row>
    <row r="14" spans="1:4" ht="109.5" customHeight="1" x14ac:dyDescent="0.25">
      <c r="B14" s="514" t="s">
        <v>316</v>
      </c>
      <c r="C14" s="514"/>
      <c r="D14" s="514"/>
    </row>
    <row r="15" spans="1:4" ht="6.75" customHeight="1" x14ac:dyDescent="0.25">
      <c r="B15" s="216"/>
      <c r="C15" s="216"/>
      <c r="D15" s="216"/>
    </row>
    <row r="16" spans="1:4" ht="28.5" customHeight="1" x14ac:dyDescent="0.25">
      <c r="B16" s="514" t="s">
        <v>317</v>
      </c>
      <c r="C16" s="514"/>
      <c r="D16" s="514"/>
    </row>
    <row r="17" spans="2:4" ht="28.5" customHeight="1" x14ac:dyDescent="0.25">
      <c r="B17" s="211"/>
      <c r="C17" s="515" t="s">
        <v>224</v>
      </c>
      <c r="D17" s="515"/>
    </row>
    <row r="18" spans="2:4" ht="8.25" customHeight="1" x14ac:dyDescent="0.25">
      <c r="B18" s="216"/>
      <c r="C18" s="216"/>
      <c r="D18" s="216"/>
    </row>
    <row r="19" spans="2:4" x14ac:dyDescent="0.25">
      <c r="B19" s="217" t="s">
        <v>318</v>
      </c>
      <c r="C19" s="206"/>
      <c r="D19" s="206"/>
    </row>
    <row r="20" spans="2:4" ht="27.6" x14ac:dyDescent="0.25">
      <c r="B20" s="218"/>
      <c r="C20" s="206" t="s">
        <v>151</v>
      </c>
      <c r="D20" s="206"/>
    </row>
    <row r="21" spans="2:4" ht="27.6" x14ac:dyDescent="0.25">
      <c r="B21" s="219"/>
      <c r="C21" s="206" t="s">
        <v>156</v>
      </c>
      <c r="D21" s="206"/>
    </row>
    <row r="22" spans="2:4" x14ac:dyDescent="0.25">
      <c r="B22" s="210"/>
      <c r="C22" s="206"/>
      <c r="D22" s="206"/>
    </row>
    <row r="23" spans="2:4" x14ac:dyDescent="0.25">
      <c r="B23" s="217" t="s">
        <v>319</v>
      </c>
      <c r="C23" s="206"/>
      <c r="D23" s="206"/>
    </row>
    <row r="24" spans="2:4" ht="27.6" x14ac:dyDescent="0.25">
      <c r="B24" s="218"/>
      <c r="C24" s="206" t="s">
        <v>151</v>
      </c>
      <c r="D24" s="206"/>
    </row>
    <row r="25" spans="2:4" ht="27.6" x14ac:dyDescent="0.25">
      <c r="B25" s="219"/>
      <c r="C25" s="206" t="s">
        <v>156</v>
      </c>
      <c r="D25" s="206"/>
    </row>
    <row r="26" spans="2:4" x14ac:dyDescent="0.25">
      <c r="B26" s="210"/>
      <c r="C26" s="206"/>
      <c r="D26" s="206"/>
    </row>
    <row r="27" spans="2:4" x14ac:dyDescent="0.25">
      <c r="B27" s="210" t="s">
        <v>320</v>
      </c>
      <c r="C27" s="206"/>
      <c r="D27" s="206"/>
    </row>
    <row r="28" spans="2:4" ht="8.25" customHeight="1" x14ac:dyDescent="0.25">
      <c r="B28" s="210"/>
      <c r="C28" s="206"/>
      <c r="D28" s="206"/>
    </row>
    <row r="29" spans="2:4" ht="26.25" customHeight="1" x14ac:dyDescent="0.25">
      <c r="B29" s="516" t="s">
        <v>321</v>
      </c>
      <c r="C29" s="516"/>
      <c r="D29" s="516"/>
    </row>
    <row r="30" spans="2:4" ht="14.25" customHeight="1" x14ac:dyDescent="0.25">
      <c r="B30" s="220"/>
      <c r="C30" s="517" t="s">
        <v>140</v>
      </c>
      <c r="D30" s="517"/>
    </row>
    <row r="31" spans="2:4" x14ac:dyDescent="0.25">
      <c r="B31" s="221" t="s">
        <v>322</v>
      </c>
      <c r="C31" s="221" t="s">
        <v>323</v>
      </c>
      <c r="D31" s="221" t="s">
        <v>324</v>
      </c>
    </row>
    <row r="32" spans="2:4" x14ac:dyDescent="0.25">
      <c r="B32" s="222"/>
      <c r="C32" s="222"/>
      <c r="D32" s="222"/>
    </row>
    <row r="33" spans="2:4" x14ac:dyDescent="0.25">
      <c r="B33" s="222"/>
      <c r="C33" s="222"/>
      <c r="D33" s="222"/>
    </row>
    <row r="34" spans="2:4" x14ac:dyDescent="0.25">
      <c r="B34" s="222"/>
      <c r="C34" s="222"/>
      <c r="D34" s="222"/>
    </row>
    <row r="35" spans="2:4" x14ac:dyDescent="0.25">
      <c r="B35" s="210"/>
      <c r="C35" s="206"/>
      <c r="D35" s="206"/>
    </row>
    <row r="36" spans="2:4" x14ac:dyDescent="0.25">
      <c r="B36" s="223" t="s">
        <v>325</v>
      </c>
      <c r="C36" s="206"/>
      <c r="D36" s="206"/>
    </row>
    <row r="37" spans="2:4" x14ac:dyDescent="0.25">
      <c r="B37" s="210"/>
      <c r="C37" s="206"/>
      <c r="D37" s="206"/>
    </row>
    <row r="38" spans="2:4" x14ac:dyDescent="0.25">
      <c r="B38" s="210" t="s">
        <v>326</v>
      </c>
      <c r="C38" s="206"/>
      <c r="D38" s="206"/>
    </row>
    <row r="39" spans="2:4" x14ac:dyDescent="0.25">
      <c r="B39" s="210"/>
      <c r="C39" s="206"/>
      <c r="D39" s="206"/>
    </row>
    <row r="40" spans="2:4" x14ac:dyDescent="0.25">
      <c r="B40" s="224"/>
      <c r="C40" s="206"/>
      <c r="D40" s="206"/>
    </row>
    <row r="41" spans="2:4" x14ac:dyDescent="0.25">
      <c r="B41" s="210" t="s">
        <v>327</v>
      </c>
      <c r="C41" s="206"/>
      <c r="D41" s="206"/>
    </row>
    <row r="42" spans="2:4" x14ac:dyDescent="0.25">
      <c r="B42" s="210"/>
      <c r="C42" s="206"/>
      <c r="D42" s="206"/>
    </row>
    <row r="43" spans="2:4" x14ac:dyDescent="0.25">
      <c r="B43" s="210"/>
      <c r="C43" s="206"/>
      <c r="D43" s="206"/>
    </row>
  </sheetData>
  <sheetProtection algorithmName="SHA-512" hashValue="dZs52c4IMj804tizkcvA1CQDwEBBQyLUUErtb3aC6dMk5FSLhjHTY4UhZU4AGvHq8RmpI4HI7l6Fty/AZuGKCg==" saltValue="b/ja+t08rfVo3hNknHz2QA==" spinCount="100000" sheet="1" objects="1" scenarios="1"/>
  <mergeCells count="5">
    <mergeCell ref="B14:D14"/>
    <mergeCell ref="B16:D16"/>
    <mergeCell ref="C17:D17"/>
    <mergeCell ref="B29:D29"/>
    <mergeCell ref="C30:D30"/>
  </mergeCells>
  <hyperlinks>
    <hyperlink ref="B36" r:id="rId1" display="mailto:lhamric@eng.ua.edu" xr:uid="{00000000-0004-0000-0E00-000000000000}"/>
  </hyperlinks>
  <pageMargins left="0.7" right="0.7" top="0.75" bottom="0.75" header="0.3" footer="0.3"/>
  <pageSetup scale="88" orientation="portrait" r:id="rId2"/>
  <headerFooter>
    <oddFooter>&amp;LAWFC-UMW WORKBOOK R-2018&amp;RPage 26-17</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pageSetUpPr fitToPage="1"/>
  </sheetPr>
  <dimension ref="A1:L81"/>
  <sheetViews>
    <sheetView workbookViewId="0">
      <selection activeCell="A80" sqref="A80:I80"/>
    </sheetView>
  </sheetViews>
  <sheetFormatPr defaultColWidth="9.109375" defaultRowHeight="13.8" x14ac:dyDescent="0.25"/>
  <cols>
    <col min="1" max="1" width="25.5546875" style="249" customWidth="1"/>
    <col min="2" max="2" width="10.109375" style="251" customWidth="1"/>
    <col min="3" max="3" width="10" style="251" customWidth="1"/>
    <col min="4" max="4" width="9.109375" style="251"/>
    <col min="5" max="5" width="10.109375" style="251" customWidth="1"/>
    <col min="6" max="6" width="9.88671875" style="251" customWidth="1"/>
    <col min="7" max="16384" width="9.109375" style="251"/>
  </cols>
  <sheetData>
    <row r="1" spans="1:12" ht="57" customHeight="1" x14ac:dyDescent="0.25">
      <c r="B1" s="250"/>
      <c r="C1" s="543" t="s">
        <v>377</v>
      </c>
      <c r="D1" s="543"/>
      <c r="E1" s="543"/>
      <c r="F1" s="543"/>
      <c r="G1" s="543"/>
      <c r="H1" s="543"/>
      <c r="I1" s="543"/>
    </row>
    <row r="2" spans="1:12" x14ac:dyDescent="0.25">
      <c r="A2" s="544" t="s">
        <v>378</v>
      </c>
      <c r="B2" s="544"/>
      <c r="C2" s="544"/>
      <c r="D2" s="544"/>
      <c r="E2" s="544"/>
      <c r="F2" s="544"/>
      <c r="G2" s="544"/>
      <c r="H2" s="544"/>
    </row>
    <row r="4" spans="1:12" x14ac:dyDescent="0.25">
      <c r="A4" s="252" t="s">
        <v>379</v>
      </c>
      <c r="E4" s="253" t="s">
        <v>380</v>
      </c>
      <c r="F4" s="520"/>
      <c r="G4" s="520"/>
      <c r="H4" s="520"/>
    </row>
    <row r="5" spans="1:12" x14ac:dyDescent="0.25">
      <c r="A5" s="254" t="s">
        <v>381</v>
      </c>
    </row>
    <row r="6" spans="1:12" x14ac:dyDescent="0.25">
      <c r="A6" s="255" t="s">
        <v>382</v>
      </c>
      <c r="B6" s="520"/>
      <c r="C6" s="520"/>
      <c r="D6" s="520"/>
      <c r="E6" s="520"/>
      <c r="F6" s="520"/>
      <c r="G6" s="520"/>
      <c r="H6" s="520"/>
    </row>
    <row r="7" spans="1:12" x14ac:dyDescent="0.25">
      <c r="A7" s="255" t="s">
        <v>381</v>
      </c>
    </row>
    <row r="8" spans="1:12" x14ac:dyDescent="0.25">
      <c r="A8" s="255" t="s">
        <v>123</v>
      </c>
      <c r="B8" s="520"/>
      <c r="C8" s="520"/>
      <c r="D8" s="520"/>
      <c r="E8" s="520"/>
      <c r="F8" s="520"/>
      <c r="G8" s="520"/>
      <c r="H8" s="520"/>
    </row>
    <row r="9" spans="1:12" x14ac:dyDescent="0.25">
      <c r="A9" s="255" t="s">
        <v>381</v>
      </c>
      <c r="K9" s="256"/>
    </row>
    <row r="10" spans="1:12" x14ac:dyDescent="0.25">
      <c r="A10" s="255" t="s">
        <v>383</v>
      </c>
      <c r="B10" s="257" t="s">
        <v>384</v>
      </c>
      <c r="C10" s="520"/>
      <c r="D10" s="520"/>
      <c r="E10" s="257" t="s">
        <v>385</v>
      </c>
      <c r="F10" s="520"/>
      <c r="G10" s="520"/>
      <c r="H10" s="520"/>
      <c r="L10" s="256"/>
    </row>
    <row r="11" spans="1:12" ht="21" customHeight="1" x14ac:dyDescent="0.25">
      <c r="A11" s="255" t="s">
        <v>146</v>
      </c>
      <c r="B11" s="541"/>
      <c r="C11" s="541"/>
      <c r="D11" s="541"/>
      <c r="E11" s="541"/>
      <c r="F11" s="541"/>
      <c r="G11" s="541"/>
      <c r="H11" s="541"/>
    </row>
    <row r="12" spans="1:12" x14ac:dyDescent="0.25">
      <c r="A12" s="255" t="s">
        <v>386</v>
      </c>
      <c r="B12" s="520"/>
      <c r="C12" s="520"/>
      <c r="D12" s="257" t="s">
        <v>387</v>
      </c>
      <c r="E12" s="538"/>
      <c r="F12" s="538"/>
      <c r="G12" s="538"/>
      <c r="H12" s="538"/>
    </row>
    <row r="13" spans="1:12" x14ac:dyDescent="0.25">
      <c r="A13" s="254" t="s">
        <v>381</v>
      </c>
    </row>
    <row r="14" spans="1:12" x14ac:dyDescent="0.25">
      <c r="A14" s="252" t="s">
        <v>388</v>
      </c>
    </row>
    <row r="15" spans="1:12" x14ac:dyDescent="0.25">
      <c r="A15" s="254" t="s">
        <v>381</v>
      </c>
    </row>
    <row r="16" spans="1:12" x14ac:dyDescent="0.25">
      <c r="A16" s="258" t="s">
        <v>389</v>
      </c>
      <c r="B16" s="520"/>
      <c r="C16" s="520"/>
      <c r="D16" s="520"/>
      <c r="E16" s="542" t="s">
        <v>390</v>
      </c>
      <c r="F16" s="542"/>
      <c r="G16" s="520"/>
      <c r="H16" s="520"/>
      <c r="I16" s="520"/>
    </row>
    <row r="17" spans="1:9" x14ac:dyDescent="0.25">
      <c r="A17" s="254" t="s">
        <v>381</v>
      </c>
    </row>
    <row r="18" spans="1:9" x14ac:dyDescent="0.25">
      <c r="A18" s="545" t="s">
        <v>391</v>
      </c>
      <c r="B18" s="545"/>
      <c r="C18" s="520"/>
      <c r="D18" s="520"/>
      <c r="E18" s="520"/>
      <c r="F18" s="520"/>
      <c r="G18" s="520"/>
      <c r="H18" s="520"/>
      <c r="I18" s="520"/>
    </row>
    <row r="19" spans="1:9" x14ac:dyDescent="0.25">
      <c r="A19" s="536"/>
      <c r="B19" s="536"/>
      <c r="C19" s="536"/>
      <c r="D19" s="536"/>
      <c r="E19" s="536"/>
      <c r="F19" s="536"/>
      <c r="G19" s="536"/>
      <c r="H19" s="536"/>
      <c r="I19" s="536"/>
    </row>
    <row r="20" spans="1:9" x14ac:dyDescent="0.25">
      <c r="A20" s="537" t="s">
        <v>381</v>
      </c>
      <c r="B20" s="537"/>
      <c r="C20" s="537"/>
      <c r="D20" s="537"/>
      <c r="E20" s="537"/>
      <c r="F20" s="537"/>
      <c r="G20" s="537"/>
      <c r="H20" s="537"/>
      <c r="I20" s="537"/>
    </row>
    <row r="21" spans="1:9" ht="21" customHeight="1" x14ac:dyDescent="0.25">
      <c r="A21" s="259" t="s">
        <v>392</v>
      </c>
    </row>
    <row r="22" spans="1:9" ht="28.5" customHeight="1" x14ac:dyDescent="0.25">
      <c r="A22" s="251"/>
      <c r="B22" s="540" t="s">
        <v>393</v>
      </c>
      <c r="C22" s="540"/>
      <c r="D22" s="540"/>
      <c r="E22" s="540"/>
      <c r="G22" s="540" t="s">
        <v>394</v>
      </c>
      <c r="H22" s="540"/>
      <c r="I22" s="540"/>
    </row>
    <row r="23" spans="1:9" ht="15" customHeight="1" x14ac:dyDescent="0.25">
      <c r="A23" s="255" t="s">
        <v>395</v>
      </c>
      <c r="B23" s="536"/>
      <c r="C23" s="536"/>
      <c r="D23" s="536"/>
      <c r="E23" s="536"/>
      <c r="G23" s="520"/>
      <c r="H23" s="520"/>
      <c r="I23" s="520"/>
    </row>
    <row r="24" spans="1:9" ht="15" customHeight="1" x14ac:dyDescent="0.25">
      <c r="A24" s="255"/>
      <c r="B24" s="536"/>
      <c r="C24" s="536"/>
      <c r="D24" s="536"/>
      <c r="E24" s="536"/>
      <c r="G24" s="520"/>
      <c r="H24" s="520"/>
      <c r="I24" s="520"/>
    </row>
    <row r="25" spans="1:9" ht="15" customHeight="1" x14ac:dyDescent="0.25">
      <c r="A25" s="255"/>
      <c r="B25" s="537"/>
      <c r="C25" s="537"/>
      <c r="D25" s="537"/>
      <c r="E25" s="537"/>
      <c r="G25" s="538"/>
      <c r="H25" s="538"/>
      <c r="I25" s="538"/>
    </row>
    <row r="26" spans="1:9" ht="15" customHeight="1" x14ac:dyDescent="0.25">
      <c r="A26" s="255" t="s">
        <v>387</v>
      </c>
      <c r="B26" s="536"/>
      <c r="C26" s="536"/>
      <c r="D26" s="536"/>
      <c r="E26" s="536"/>
      <c r="G26" s="520"/>
      <c r="H26" s="520"/>
      <c r="I26" s="520"/>
    </row>
    <row r="27" spans="1:9" ht="15" customHeight="1" x14ac:dyDescent="0.25">
      <c r="A27" s="255"/>
      <c r="B27" s="536"/>
      <c r="C27" s="536"/>
      <c r="D27" s="536"/>
      <c r="E27" s="536"/>
      <c r="G27" s="520"/>
      <c r="H27" s="520"/>
      <c r="I27" s="520"/>
    </row>
    <row r="28" spans="1:9" ht="15" customHeight="1" x14ac:dyDescent="0.25">
      <c r="A28" s="255"/>
      <c r="B28" s="537"/>
      <c r="C28" s="537"/>
      <c r="D28" s="537"/>
      <c r="E28" s="537"/>
      <c r="G28" s="538"/>
      <c r="H28" s="538"/>
      <c r="I28" s="538"/>
    </row>
    <row r="29" spans="1:9" ht="15" customHeight="1" x14ac:dyDescent="0.25">
      <c r="A29" s="255" t="s">
        <v>396</v>
      </c>
      <c r="B29" s="536"/>
      <c r="C29" s="536"/>
      <c r="D29" s="536"/>
      <c r="E29" s="536"/>
      <c r="G29" s="520"/>
      <c r="H29" s="520"/>
      <c r="I29" s="520"/>
    </row>
    <row r="30" spans="1:9" ht="15" customHeight="1" x14ac:dyDescent="0.25">
      <c r="A30" s="255"/>
      <c r="B30" s="536"/>
      <c r="C30" s="536"/>
      <c r="D30" s="536"/>
      <c r="E30" s="536"/>
      <c r="G30" s="520"/>
      <c r="H30" s="520"/>
      <c r="I30" s="520"/>
    </row>
    <row r="31" spans="1:9" ht="15" customHeight="1" x14ac:dyDescent="0.25">
      <c r="A31" s="255"/>
      <c r="B31" s="537"/>
      <c r="C31" s="537"/>
      <c r="D31" s="537"/>
      <c r="E31" s="537"/>
      <c r="G31" s="538"/>
      <c r="H31" s="538"/>
      <c r="I31" s="538"/>
    </row>
    <row r="32" spans="1:9" ht="15" customHeight="1" x14ac:dyDescent="0.25">
      <c r="A32" s="255" t="s">
        <v>397</v>
      </c>
      <c r="B32" s="536"/>
      <c r="C32" s="536"/>
      <c r="D32" s="536"/>
      <c r="E32" s="536"/>
      <c r="G32" s="520"/>
      <c r="H32" s="520"/>
      <c r="I32" s="520"/>
    </row>
    <row r="33" spans="1:9" ht="15" customHeight="1" x14ac:dyDescent="0.25">
      <c r="A33" s="255" t="s">
        <v>381</v>
      </c>
      <c r="B33" s="537"/>
      <c r="C33" s="537"/>
      <c r="D33" s="537"/>
      <c r="E33" s="537"/>
      <c r="G33" s="538"/>
      <c r="H33" s="538"/>
      <c r="I33" s="538"/>
    </row>
    <row r="34" spans="1:9" ht="27.75" customHeight="1" x14ac:dyDescent="0.25">
      <c r="A34" s="539" t="s">
        <v>398</v>
      </c>
      <c r="B34" s="539"/>
      <c r="C34" s="539"/>
      <c r="D34" s="539"/>
      <c r="E34" s="539"/>
      <c r="F34" s="539"/>
      <c r="G34" s="539"/>
      <c r="H34" s="539"/>
      <c r="I34" s="539"/>
    </row>
    <row r="35" spans="1:9" x14ac:dyDescent="0.25">
      <c r="A35" s="535"/>
      <c r="B35" s="535"/>
      <c r="C35" s="535"/>
      <c r="D35" s="535"/>
      <c r="E35" s="535"/>
      <c r="F35" s="535"/>
      <c r="G35" s="535"/>
      <c r="H35" s="535"/>
      <c r="I35" s="535"/>
    </row>
    <row r="36" spans="1:9" x14ac:dyDescent="0.25">
      <c r="A36" s="535"/>
      <c r="B36" s="535"/>
      <c r="C36" s="535"/>
      <c r="D36" s="535"/>
      <c r="E36" s="535"/>
      <c r="F36" s="535"/>
      <c r="G36" s="535"/>
      <c r="H36" s="535"/>
      <c r="I36" s="535"/>
    </row>
    <row r="37" spans="1:9" x14ac:dyDescent="0.25">
      <c r="A37" s="535"/>
      <c r="B37" s="535"/>
      <c r="C37" s="535"/>
      <c r="D37" s="535"/>
      <c r="E37" s="535"/>
      <c r="F37" s="535"/>
      <c r="G37" s="535"/>
      <c r="H37" s="535"/>
      <c r="I37" s="535"/>
    </row>
    <row r="38" spans="1:9" x14ac:dyDescent="0.25">
      <c r="A38" s="535"/>
      <c r="B38" s="535"/>
      <c r="C38" s="535"/>
      <c r="D38" s="535"/>
      <c r="E38" s="535"/>
      <c r="F38" s="535"/>
      <c r="G38" s="535"/>
      <c r="H38" s="535"/>
      <c r="I38" s="535"/>
    </row>
    <row r="39" spans="1:9" x14ac:dyDescent="0.25">
      <c r="A39" s="535"/>
      <c r="B39" s="535"/>
      <c r="C39" s="535"/>
      <c r="D39" s="535"/>
      <c r="E39" s="535"/>
      <c r="F39" s="535"/>
      <c r="G39" s="535"/>
      <c r="H39" s="535"/>
      <c r="I39" s="535"/>
    </row>
    <row r="40" spans="1:9" x14ac:dyDescent="0.25">
      <c r="A40" s="535"/>
      <c r="B40" s="535"/>
      <c r="C40" s="535"/>
      <c r="D40" s="535"/>
      <c r="E40" s="535"/>
      <c r="F40" s="535"/>
      <c r="G40" s="535"/>
      <c r="H40" s="535"/>
      <c r="I40" s="535"/>
    </row>
    <row r="41" spans="1:9" ht="22.5" customHeight="1" x14ac:dyDescent="0.25">
      <c r="A41" s="260" t="s">
        <v>399</v>
      </c>
    </row>
    <row r="42" spans="1:9" x14ac:dyDescent="0.25">
      <c r="A42" s="535"/>
      <c r="B42" s="535"/>
      <c r="C42" s="535"/>
      <c r="D42" s="535"/>
      <c r="E42" s="535"/>
      <c r="F42" s="535"/>
      <c r="G42" s="535"/>
      <c r="H42" s="535"/>
      <c r="I42" s="535"/>
    </row>
    <row r="43" spans="1:9" x14ac:dyDescent="0.25">
      <c r="A43" s="535"/>
      <c r="B43" s="535"/>
      <c r="C43" s="535"/>
      <c r="D43" s="535"/>
      <c r="E43" s="535"/>
      <c r="F43" s="535"/>
      <c r="G43" s="535"/>
      <c r="H43" s="535"/>
      <c r="I43" s="535"/>
    </row>
    <row r="44" spans="1:9" x14ac:dyDescent="0.25">
      <c r="A44" s="535"/>
      <c r="B44" s="535"/>
      <c r="C44" s="535"/>
      <c r="D44" s="535"/>
      <c r="E44" s="535"/>
      <c r="F44" s="535"/>
      <c r="G44" s="535"/>
      <c r="H44" s="535"/>
      <c r="I44" s="535"/>
    </row>
    <row r="45" spans="1:9" x14ac:dyDescent="0.25">
      <c r="A45" s="535"/>
      <c r="B45" s="535"/>
      <c r="C45" s="535"/>
      <c r="D45" s="535"/>
      <c r="E45" s="535"/>
      <c r="F45" s="535"/>
      <c r="G45" s="535"/>
      <c r="H45" s="535"/>
      <c r="I45" s="535"/>
    </row>
    <row r="46" spans="1:9" x14ac:dyDescent="0.25">
      <c r="A46" s="535"/>
      <c r="B46" s="535"/>
      <c r="C46" s="535"/>
      <c r="D46" s="535"/>
      <c r="E46" s="535"/>
      <c r="F46" s="535"/>
      <c r="G46" s="535"/>
      <c r="H46" s="535"/>
      <c r="I46" s="535"/>
    </row>
    <row r="47" spans="1:9" x14ac:dyDescent="0.25">
      <c r="A47" s="535"/>
      <c r="B47" s="535"/>
      <c r="C47" s="535"/>
      <c r="D47" s="535"/>
      <c r="E47" s="535"/>
      <c r="F47" s="535"/>
      <c r="G47" s="535"/>
      <c r="H47" s="535"/>
      <c r="I47" s="535"/>
    </row>
    <row r="48" spans="1:9" ht="17.399999999999999" x14ac:dyDescent="0.3">
      <c r="A48" s="261" t="s">
        <v>400</v>
      </c>
    </row>
    <row r="49" spans="1:9" x14ac:dyDescent="0.25">
      <c r="A49" s="262" t="s">
        <v>401</v>
      </c>
      <c r="B49" s="531" t="s">
        <v>402</v>
      </c>
      <c r="C49" s="531"/>
      <c r="D49" s="263" t="s">
        <v>401</v>
      </c>
      <c r="E49" s="531" t="s">
        <v>403</v>
      </c>
      <c r="F49" s="531" t="s">
        <v>381</v>
      </c>
      <c r="G49" s="263" t="s">
        <v>401</v>
      </c>
      <c r="H49" s="531" t="s">
        <v>404</v>
      </c>
      <c r="I49" s="531"/>
    </row>
    <row r="50" spans="1:9" x14ac:dyDescent="0.25">
      <c r="A50" s="262" t="s">
        <v>401</v>
      </c>
      <c r="B50" s="531" t="s">
        <v>405</v>
      </c>
      <c r="C50" s="531" t="s">
        <v>381</v>
      </c>
      <c r="D50" s="263" t="s">
        <v>401</v>
      </c>
      <c r="E50" s="531" t="s">
        <v>406</v>
      </c>
      <c r="F50" s="531" t="s">
        <v>381</v>
      </c>
      <c r="G50" s="263" t="s">
        <v>401</v>
      </c>
      <c r="H50" s="531" t="s">
        <v>407</v>
      </c>
      <c r="I50" s="531"/>
    </row>
    <row r="51" spans="1:9" x14ac:dyDescent="0.25">
      <c r="A51" s="262" t="s">
        <v>401</v>
      </c>
      <c r="B51" s="531" t="s">
        <v>408</v>
      </c>
      <c r="C51" s="531" t="s">
        <v>381</v>
      </c>
      <c r="D51" s="263" t="s">
        <v>401</v>
      </c>
      <c r="E51" s="531" t="s">
        <v>409</v>
      </c>
      <c r="F51" s="531" t="s">
        <v>381</v>
      </c>
      <c r="G51" s="263" t="s">
        <v>401</v>
      </c>
      <c r="H51" s="531" t="s">
        <v>410</v>
      </c>
      <c r="I51" s="531"/>
    </row>
    <row r="52" spans="1:9" x14ac:dyDescent="0.25">
      <c r="A52" s="262" t="s">
        <v>401</v>
      </c>
      <c r="B52" s="532" t="s">
        <v>411</v>
      </c>
      <c r="C52" s="532" t="s">
        <v>381</v>
      </c>
      <c r="D52" s="263" t="s">
        <v>401</v>
      </c>
      <c r="E52" s="531" t="s">
        <v>412</v>
      </c>
      <c r="F52" s="531" t="s">
        <v>381</v>
      </c>
      <c r="G52" s="263" t="s">
        <v>401</v>
      </c>
      <c r="H52" s="531" t="s">
        <v>413</v>
      </c>
      <c r="I52" s="531"/>
    </row>
    <row r="53" spans="1:9" x14ac:dyDescent="0.25">
      <c r="A53" s="262" t="s">
        <v>401</v>
      </c>
      <c r="B53" s="532" t="s">
        <v>414</v>
      </c>
      <c r="C53" s="532" t="s">
        <v>381</v>
      </c>
      <c r="D53" s="263" t="s">
        <v>401</v>
      </c>
      <c r="E53" s="531" t="s">
        <v>415</v>
      </c>
      <c r="F53" s="531" t="s">
        <v>381</v>
      </c>
      <c r="G53" s="263" t="s">
        <v>401</v>
      </c>
      <c r="H53" s="531" t="s">
        <v>416</v>
      </c>
      <c r="I53" s="531"/>
    </row>
    <row r="54" spans="1:9" x14ac:dyDescent="0.25">
      <c r="A54" s="262" t="s">
        <v>401</v>
      </c>
      <c r="B54" s="531" t="s">
        <v>417</v>
      </c>
      <c r="C54" s="531" t="s">
        <v>381</v>
      </c>
      <c r="D54" s="263" t="s">
        <v>401</v>
      </c>
      <c r="E54" s="531" t="s">
        <v>418</v>
      </c>
      <c r="F54" s="531" t="s">
        <v>381</v>
      </c>
      <c r="G54" s="263" t="s">
        <v>401</v>
      </c>
      <c r="H54" s="531" t="s">
        <v>419</v>
      </c>
      <c r="I54" s="531"/>
    </row>
    <row r="55" spans="1:9" x14ac:dyDescent="0.25">
      <c r="A55" s="262" t="s">
        <v>401</v>
      </c>
      <c r="B55" s="531" t="s">
        <v>420</v>
      </c>
      <c r="C55" s="531" t="s">
        <v>381</v>
      </c>
      <c r="D55" s="263" t="s">
        <v>401</v>
      </c>
      <c r="E55" s="531" t="s">
        <v>421</v>
      </c>
      <c r="F55" s="531" t="s">
        <v>381</v>
      </c>
      <c r="G55" s="263" t="s">
        <v>401</v>
      </c>
      <c r="H55" s="531" t="s">
        <v>422</v>
      </c>
      <c r="I55" s="531"/>
    </row>
    <row r="56" spans="1:9" x14ac:dyDescent="0.25">
      <c r="A56" s="262" t="s">
        <v>401</v>
      </c>
      <c r="B56" s="531" t="s">
        <v>423</v>
      </c>
      <c r="C56" s="531" t="s">
        <v>381</v>
      </c>
      <c r="D56" s="263" t="s">
        <v>401</v>
      </c>
      <c r="E56" s="532" t="s">
        <v>424</v>
      </c>
      <c r="F56" s="532" t="s">
        <v>381</v>
      </c>
      <c r="G56" s="263" t="s">
        <v>401</v>
      </c>
      <c r="H56" s="531" t="s">
        <v>425</v>
      </c>
      <c r="I56" s="531"/>
    </row>
    <row r="57" spans="1:9" ht="21" customHeight="1" x14ac:dyDescent="0.25">
      <c r="A57" s="533"/>
      <c r="B57" s="533"/>
      <c r="C57" s="533"/>
      <c r="D57" s="533"/>
      <c r="E57" s="533"/>
      <c r="F57" s="533"/>
      <c r="G57" s="533"/>
      <c r="H57" s="533"/>
      <c r="I57" s="533"/>
    </row>
    <row r="58" spans="1:9" ht="21" customHeight="1" x14ac:dyDescent="0.25">
      <c r="A58" s="533"/>
      <c r="B58" s="533"/>
      <c r="C58" s="533"/>
      <c r="D58" s="533"/>
      <c r="E58" s="533"/>
      <c r="F58" s="533"/>
      <c r="G58" s="533"/>
      <c r="H58" s="533"/>
      <c r="I58" s="533"/>
    </row>
    <row r="59" spans="1:9" ht="42" customHeight="1" x14ac:dyDescent="0.3">
      <c r="A59" s="534" t="s">
        <v>426</v>
      </c>
      <c r="B59" s="534"/>
      <c r="C59" s="534"/>
      <c r="D59" s="534"/>
      <c r="E59" s="534"/>
      <c r="F59" s="534"/>
      <c r="G59" s="534"/>
      <c r="H59" s="534"/>
      <c r="I59" s="534"/>
    </row>
    <row r="60" spans="1:9" ht="15" x14ac:dyDescent="0.25">
      <c r="A60" s="264" t="s">
        <v>401</v>
      </c>
      <c r="B60" s="529" t="s">
        <v>151</v>
      </c>
      <c r="C60" s="529"/>
      <c r="D60" s="529"/>
      <c r="F60" s="529" t="s">
        <v>427</v>
      </c>
      <c r="G60" s="529"/>
      <c r="H60" s="529"/>
      <c r="I60" s="529"/>
    </row>
    <row r="61" spans="1:9" ht="15" x14ac:dyDescent="0.25">
      <c r="A61" s="265" t="s">
        <v>401</v>
      </c>
      <c r="B61" s="529" t="s">
        <v>153</v>
      </c>
      <c r="C61" s="529" t="s">
        <v>381</v>
      </c>
      <c r="D61" s="529"/>
      <c r="F61" s="529" t="s">
        <v>428</v>
      </c>
      <c r="G61" s="529"/>
      <c r="H61" s="529"/>
      <c r="I61" s="529"/>
    </row>
    <row r="62" spans="1:9" ht="15" x14ac:dyDescent="0.25">
      <c r="A62" s="265" t="s">
        <v>401</v>
      </c>
      <c r="B62" s="529" t="s">
        <v>155</v>
      </c>
      <c r="C62" s="529" t="s">
        <v>381</v>
      </c>
      <c r="D62" s="529"/>
      <c r="F62" s="529" t="s">
        <v>429</v>
      </c>
      <c r="G62" s="529"/>
      <c r="H62" s="529"/>
      <c r="I62" s="529"/>
    </row>
    <row r="63" spans="1:9" ht="15" x14ac:dyDescent="0.25">
      <c r="A63" s="265" t="s">
        <v>401</v>
      </c>
      <c r="B63" s="529" t="s">
        <v>156</v>
      </c>
      <c r="C63" s="529" t="s">
        <v>381</v>
      </c>
      <c r="D63" s="529"/>
      <c r="F63" s="529" t="s">
        <v>430</v>
      </c>
      <c r="G63" s="529"/>
      <c r="H63" s="529"/>
      <c r="I63" s="529"/>
    </row>
    <row r="64" spans="1:9" ht="15" x14ac:dyDescent="0.25">
      <c r="A64" s="265" t="s">
        <v>401</v>
      </c>
      <c r="B64" s="529" t="s">
        <v>431</v>
      </c>
      <c r="C64" s="529" t="s">
        <v>381</v>
      </c>
      <c r="D64" s="529"/>
      <c r="F64" s="529" t="s">
        <v>432</v>
      </c>
      <c r="G64" s="529"/>
      <c r="H64" s="529"/>
      <c r="I64" s="529"/>
    </row>
    <row r="65" spans="1:9" ht="15" x14ac:dyDescent="0.25">
      <c r="A65" s="265" t="s">
        <v>401</v>
      </c>
      <c r="B65" s="529" t="s">
        <v>433</v>
      </c>
      <c r="C65" s="529" t="s">
        <v>381</v>
      </c>
      <c r="D65" s="529" t="s">
        <v>434</v>
      </c>
    </row>
    <row r="67" spans="1:9" ht="31.5" customHeight="1" x14ac:dyDescent="0.25">
      <c r="A67" s="530" t="s">
        <v>435</v>
      </c>
      <c r="B67" s="530"/>
      <c r="C67" s="530"/>
      <c r="D67" s="530"/>
      <c r="E67" s="530"/>
      <c r="F67" s="530"/>
      <c r="G67" s="530"/>
      <c r="H67" s="530"/>
      <c r="I67" s="530"/>
    </row>
    <row r="68" spans="1:9" x14ac:dyDescent="0.25">
      <c r="A68" s="526"/>
      <c r="B68" s="526"/>
      <c r="C68" s="526"/>
      <c r="D68" s="526"/>
      <c r="E68" s="526"/>
      <c r="F68" s="526"/>
      <c r="G68" s="526"/>
      <c r="H68" s="526"/>
      <c r="I68" s="526"/>
    </row>
    <row r="69" spans="1:9" x14ac:dyDescent="0.25">
      <c r="A69" s="526"/>
      <c r="B69" s="526"/>
      <c r="C69" s="526"/>
      <c r="D69" s="526"/>
      <c r="E69" s="526"/>
      <c r="F69" s="526"/>
      <c r="G69" s="526"/>
      <c r="H69" s="526"/>
      <c r="I69" s="526"/>
    </row>
    <row r="70" spans="1:9" x14ac:dyDescent="0.25">
      <c r="A70" s="526"/>
      <c r="B70" s="526"/>
      <c r="C70" s="526"/>
      <c r="D70" s="526"/>
      <c r="E70" s="526"/>
      <c r="F70" s="526"/>
      <c r="G70" s="526"/>
      <c r="H70" s="526"/>
      <c r="I70" s="526"/>
    </row>
    <row r="71" spans="1:9" x14ac:dyDescent="0.25">
      <c r="A71" s="526"/>
      <c r="B71" s="526"/>
      <c r="C71" s="526"/>
      <c r="D71" s="526"/>
      <c r="E71" s="526"/>
      <c r="F71" s="526"/>
      <c r="G71" s="526"/>
      <c r="H71" s="526"/>
      <c r="I71" s="526"/>
    </row>
    <row r="72" spans="1:9" ht="47.25" customHeight="1" x14ac:dyDescent="0.25">
      <c r="A72" s="527" t="s">
        <v>436</v>
      </c>
      <c r="B72" s="527"/>
      <c r="C72" s="527"/>
      <c r="D72" s="527"/>
      <c r="E72" s="527"/>
      <c r="F72" s="527"/>
      <c r="G72" s="527"/>
      <c r="H72" s="527"/>
      <c r="I72" s="527"/>
    </row>
    <row r="73" spans="1:9" ht="28.5" customHeight="1" x14ac:dyDescent="0.25">
      <c r="A73" s="528" t="s">
        <v>437</v>
      </c>
      <c r="B73" s="528"/>
      <c r="C73" s="528"/>
      <c r="D73" s="528"/>
      <c r="E73" s="528"/>
      <c r="F73" s="528"/>
      <c r="G73" s="528"/>
      <c r="H73" s="528"/>
      <c r="I73" s="528"/>
    </row>
    <row r="74" spans="1:9" ht="27.75" customHeight="1" x14ac:dyDescent="0.25">
      <c r="A74" s="252" t="s">
        <v>438</v>
      </c>
      <c r="B74" s="252"/>
      <c r="C74" s="251" t="s">
        <v>439</v>
      </c>
      <c r="D74" s="520"/>
      <c r="E74" s="520"/>
      <c r="F74" s="521" t="s">
        <v>440</v>
      </c>
      <c r="G74" s="521"/>
      <c r="H74" s="521"/>
      <c r="I74" s="521"/>
    </row>
    <row r="75" spans="1:9" s="267" customFormat="1" ht="12.75" customHeight="1" x14ac:dyDescent="0.2">
      <c r="A75" s="522" t="s">
        <v>441</v>
      </c>
      <c r="B75" s="522"/>
      <c r="C75" s="266" t="s">
        <v>442</v>
      </c>
      <c r="D75" s="523" t="s">
        <v>441</v>
      </c>
      <c r="E75" s="523"/>
      <c r="H75" s="524" t="s">
        <v>441</v>
      </c>
      <c r="I75" s="524"/>
    </row>
    <row r="76" spans="1:9" ht="45" customHeight="1" x14ac:dyDescent="0.25">
      <c r="A76" s="525" t="s">
        <v>443</v>
      </c>
      <c r="B76" s="525"/>
      <c r="C76" s="525"/>
      <c r="D76" s="525"/>
      <c r="E76" s="525"/>
      <c r="F76" s="525"/>
      <c r="G76" s="525"/>
      <c r="H76" s="525"/>
      <c r="I76" s="525"/>
    </row>
    <row r="78" spans="1:9" x14ac:dyDescent="0.25">
      <c r="A78" s="518" t="s">
        <v>444</v>
      </c>
      <c r="B78" s="518"/>
      <c r="C78" s="518"/>
      <c r="D78" s="518"/>
      <c r="E78" s="518"/>
      <c r="F78" s="518"/>
      <c r="G78" s="518"/>
      <c r="H78" s="518"/>
      <c r="I78" s="518"/>
    </row>
    <row r="79" spans="1:9" x14ac:dyDescent="0.25">
      <c r="A79" s="518"/>
      <c r="B79" s="518"/>
      <c r="C79" s="518"/>
      <c r="D79" s="518"/>
      <c r="E79" s="518"/>
      <c r="F79" s="518"/>
      <c r="G79" s="518"/>
      <c r="H79" s="518"/>
      <c r="I79" s="518"/>
    </row>
    <row r="80" spans="1:9" ht="21.75" customHeight="1" x14ac:dyDescent="0.25">
      <c r="A80" s="519" t="s">
        <v>445</v>
      </c>
      <c r="B80" s="519"/>
      <c r="C80" s="519"/>
      <c r="D80" s="519"/>
      <c r="E80" s="519"/>
      <c r="F80" s="519"/>
      <c r="G80" s="519"/>
      <c r="H80" s="519"/>
      <c r="I80" s="519"/>
    </row>
    <row r="81" spans="1:1" x14ac:dyDescent="0.25">
      <c r="A81" s="268"/>
    </row>
  </sheetData>
  <mergeCells count="107">
    <mergeCell ref="C1:I1"/>
    <mergeCell ref="A2:H2"/>
    <mergeCell ref="F4:H4"/>
    <mergeCell ref="B6:H6"/>
    <mergeCell ref="B8:H8"/>
    <mergeCell ref="C10:D10"/>
    <mergeCell ref="F10:H10"/>
    <mergeCell ref="A18:B18"/>
    <mergeCell ref="C18:I18"/>
    <mergeCell ref="A19:I19"/>
    <mergeCell ref="A20:I20"/>
    <mergeCell ref="B22:E22"/>
    <mergeCell ref="G22:I22"/>
    <mergeCell ref="B11:H11"/>
    <mergeCell ref="B12:C12"/>
    <mergeCell ref="E12:H12"/>
    <mergeCell ref="B16:D16"/>
    <mergeCell ref="E16:F16"/>
    <mergeCell ref="G16:I16"/>
    <mergeCell ref="B26:E26"/>
    <mergeCell ref="G26:I26"/>
    <mergeCell ref="B27:E27"/>
    <mergeCell ref="G27:I27"/>
    <mergeCell ref="B28:E28"/>
    <mergeCell ref="G28:I28"/>
    <mergeCell ref="B23:E23"/>
    <mergeCell ref="G23:I23"/>
    <mergeCell ref="B24:E24"/>
    <mergeCell ref="G24:I24"/>
    <mergeCell ref="B25:E25"/>
    <mergeCell ref="G25:I25"/>
    <mergeCell ref="B32:E32"/>
    <mergeCell ref="G32:I32"/>
    <mergeCell ref="B33:E33"/>
    <mergeCell ref="G33:I33"/>
    <mergeCell ref="A34:I34"/>
    <mergeCell ref="A35:I35"/>
    <mergeCell ref="B29:E29"/>
    <mergeCell ref="G29:I29"/>
    <mergeCell ref="B30:E30"/>
    <mergeCell ref="G30:I30"/>
    <mergeCell ref="B31:E31"/>
    <mergeCell ref="G31:I31"/>
    <mergeCell ref="A43:I43"/>
    <mergeCell ref="A44:I44"/>
    <mergeCell ref="A45:I45"/>
    <mergeCell ref="A46:I46"/>
    <mergeCell ref="A47:I47"/>
    <mergeCell ref="B49:C49"/>
    <mergeCell ref="E49:F49"/>
    <mergeCell ref="H49:I49"/>
    <mergeCell ref="A36:I36"/>
    <mergeCell ref="A37:I37"/>
    <mergeCell ref="A38:I38"/>
    <mergeCell ref="A39:I39"/>
    <mergeCell ref="A40:I40"/>
    <mergeCell ref="A42:I42"/>
    <mergeCell ref="B52:C52"/>
    <mergeCell ref="E52:F52"/>
    <mergeCell ref="H52:I52"/>
    <mergeCell ref="B53:C53"/>
    <mergeCell ref="E53:F53"/>
    <mergeCell ref="H53:I53"/>
    <mergeCell ref="B50:C50"/>
    <mergeCell ref="E50:F50"/>
    <mergeCell ref="H50:I50"/>
    <mergeCell ref="B51:C51"/>
    <mergeCell ref="E51:F51"/>
    <mergeCell ref="H51:I51"/>
    <mergeCell ref="B56:C56"/>
    <mergeCell ref="E56:F56"/>
    <mergeCell ref="H56:I56"/>
    <mergeCell ref="A57:I57"/>
    <mergeCell ref="A58:I58"/>
    <mergeCell ref="A59:I59"/>
    <mergeCell ref="B54:C54"/>
    <mergeCell ref="E54:F54"/>
    <mergeCell ref="H54:I54"/>
    <mergeCell ref="B55:C55"/>
    <mergeCell ref="E55:F55"/>
    <mergeCell ref="H55:I55"/>
    <mergeCell ref="B63:D63"/>
    <mergeCell ref="F63:I63"/>
    <mergeCell ref="B64:D64"/>
    <mergeCell ref="F64:I64"/>
    <mergeCell ref="B65:D65"/>
    <mergeCell ref="A67:I67"/>
    <mergeCell ref="B60:D60"/>
    <mergeCell ref="F60:I60"/>
    <mergeCell ref="B61:D61"/>
    <mergeCell ref="F61:I61"/>
    <mergeCell ref="B62:D62"/>
    <mergeCell ref="F62:I62"/>
    <mergeCell ref="A78:I79"/>
    <mergeCell ref="A80:I80"/>
    <mergeCell ref="D74:E74"/>
    <mergeCell ref="F74:I74"/>
    <mergeCell ref="A75:B75"/>
    <mergeCell ref="D75:E75"/>
    <mergeCell ref="H75:I75"/>
    <mergeCell ref="A76:I76"/>
    <mergeCell ref="A68:I68"/>
    <mergeCell ref="A69:I69"/>
    <mergeCell ref="A70:I70"/>
    <mergeCell ref="A71:I71"/>
    <mergeCell ref="A72:I72"/>
    <mergeCell ref="A73:I73"/>
  </mergeCells>
  <pageMargins left="0.7" right="0.7" top="0.75" bottom="0.75" header="0.3" footer="0.3"/>
  <pageSetup scale="90" fitToHeight="0" orientation="portrait" horizontalDpi="4294967293" r:id="rId1"/>
  <headerFooter>
    <oddFooter>&amp;LAWFC-UMW Workbook R-10/31/16&amp;CTalent Bank Page &amp;P of &amp;N&amp;RPage 18-15</oddFooter>
  </headerFooter>
  <rowBreaks count="1" manualBreakCount="1">
    <brk id="47"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D77"/>
  <sheetViews>
    <sheetView zoomScaleNormal="100" workbookViewId="0">
      <selection activeCell="E12" sqref="E12"/>
    </sheetView>
  </sheetViews>
  <sheetFormatPr defaultColWidth="9.109375" defaultRowHeight="13.8" x14ac:dyDescent="0.25"/>
  <cols>
    <col min="1" max="1" width="9.109375" style="227"/>
    <col min="2" max="2" width="62.88671875" style="227" customWidth="1"/>
    <col min="3" max="3" width="2.6640625" style="225" customWidth="1"/>
    <col min="4" max="4" width="14.88671875" style="225" customWidth="1"/>
    <col min="5" max="16384" width="9.109375" style="225"/>
  </cols>
  <sheetData>
    <row r="1" spans="1:4" ht="15.6" x14ac:dyDescent="0.25">
      <c r="A1" s="547" t="s">
        <v>328</v>
      </c>
      <c r="B1" s="547"/>
      <c r="C1" s="547"/>
      <c r="D1" s="547"/>
    </row>
    <row r="2" spans="1:4" ht="15.6" x14ac:dyDescent="0.25">
      <c r="A2" s="547" t="s">
        <v>329</v>
      </c>
      <c r="B2" s="547"/>
      <c r="C2" s="547"/>
      <c r="D2" s="547"/>
    </row>
    <row r="3" spans="1:4" ht="11.25" customHeight="1" x14ac:dyDescent="0.25">
      <c r="A3" s="226" t="s">
        <v>330</v>
      </c>
    </row>
    <row r="4" spans="1:4" ht="18.75" customHeight="1" x14ac:dyDescent="0.25">
      <c r="A4" s="228" t="s">
        <v>331</v>
      </c>
    </row>
    <row r="5" spans="1:4" x14ac:dyDescent="0.25">
      <c r="B5" s="229" t="s">
        <v>332</v>
      </c>
    </row>
    <row r="6" spans="1:4" x14ac:dyDescent="0.25">
      <c r="B6" s="229" t="s">
        <v>333</v>
      </c>
    </row>
    <row r="7" spans="1:4" x14ac:dyDescent="0.25">
      <c r="B7" s="229" t="s">
        <v>334</v>
      </c>
    </row>
    <row r="8" spans="1:4" ht="6" customHeight="1" x14ac:dyDescent="0.25"/>
    <row r="9" spans="1:4" x14ac:dyDescent="0.25">
      <c r="A9" s="230" t="s">
        <v>335</v>
      </c>
    </row>
    <row r="10" spans="1:4" x14ac:dyDescent="0.25">
      <c r="A10" s="231" t="s">
        <v>336</v>
      </c>
    </row>
    <row r="11" spans="1:4" x14ac:dyDescent="0.25">
      <c r="A11" s="232" t="s">
        <v>337</v>
      </c>
    </row>
    <row r="12" spans="1:4" x14ac:dyDescent="0.25">
      <c r="A12" s="232" t="s">
        <v>338</v>
      </c>
    </row>
    <row r="13" spans="1:4" ht="6.75" customHeight="1" x14ac:dyDescent="0.25">
      <c r="A13" s="232"/>
    </row>
    <row r="14" spans="1:4" x14ac:dyDescent="0.25">
      <c r="A14" s="230" t="s">
        <v>339</v>
      </c>
    </row>
    <row r="15" spans="1:4" ht="45" customHeight="1" x14ac:dyDescent="0.25">
      <c r="A15" s="233" t="s">
        <v>340</v>
      </c>
      <c r="B15" s="548" t="s">
        <v>341</v>
      </c>
      <c r="C15" s="548"/>
      <c r="D15" s="548"/>
    </row>
    <row r="16" spans="1:4" ht="27" customHeight="1" x14ac:dyDescent="0.25">
      <c r="A16" s="233" t="s">
        <v>342</v>
      </c>
      <c r="B16" s="548" t="s">
        <v>343</v>
      </c>
      <c r="C16" s="548"/>
      <c r="D16" s="548"/>
    </row>
    <row r="17" spans="1:4" ht="30" customHeight="1" x14ac:dyDescent="0.25">
      <c r="A17" s="233" t="s">
        <v>344</v>
      </c>
      <c r="B17" s="548" t="s">
        <v>345</v>
      </c>
      <c r="C17" s="548"/>
      <c r="D17" s="548"/>
    </row>
    <row r="18" spans="1:4" ht="18" customHeight="1" x14ac:dyDescent="0.25">
      <c r="A18" s="233" t="s">
        <v>346</v>
      </c>
      <c r="B18" s="548" t="s">
        <v>347</v>
      </c>
      <c r="C18" s="548"/>
      <c r="D18" s="548"/>
    </row>
    <row r="19" spans="1:4" ht="17.25" customHeight="1" x14ac:dyDescent="0.25">
      <c r="A19" s="233" t="s">
        <v>348</v>
      </c>
      <c r="B19" s="549" t="s">
        <v>349</v>
      </c>
      <c r="C19" s="549"/>
      <c r="D19" s="549"/>
    </row>
    <row r="20" spans="1:4" ht="80.25" customHeight="1" x14ac:dyDescent="0.25">
      <c r="A20" s="233" t="s">
        <v>350</v>
      </c>
      <c r="B20" s="550" t="s">
        <v>351</v>
      </c>
      <c r="C20" s="550"/>
      <c r="D20" s="550"/>
    </row>
    <row r="21" spans="1:4" ht="3.75" customHeight="1" x14ac:dyDescent="0.25">
      <c r="A21" s="234"/>
    </row>
    <row r="22" spans="1:4" ht="15" x14ac:dyDescent="0.25">
      <c r="A22" s="546"/>
      <c r="B22" s="546"/>
      <c r="C22" s="546"/>
      <c r="D22" s="546"/>
    </row>
    <row r="23" spans="1:4" s="237" customFormat="1" ht="13.2" x14ac:dyDescent="0.25">
      <c r="A23" s="235"/>
      <c r="B23" s="236" t="s">
        <v>352</v>
      </c>
    </row>
    <row r="24" spans="1:4" ht="15" x14ac:dyDescent="0.25">
      <c r="A24" s="546"/>
      <c r="B24" s="546"/>
      <c r="C24" s="546"/>
      <c r="D24" s="546"/>
    </row>
    <row r="25" spans="1:4" s="237" customFormat="1" ht="13.2" x14ac:dyDescent="0.25">
      <c r="A25" s="235"/>
      <c r="B25" s="236" t="s">
        <v>353</v>
      </c>
    </row>
    <row r="26" spans="1:4" ht="15" x14ac:dyDescent="0.25">
      <c r="A26" s="546"/>
      <c r="B26" s="546"/>
      <c r="C26" s="546"/>
      <c r="D26" s="546"/>
    </row>
    <row r="27" spans="1:4" s="237" customFormat="1" ht="13.2" x14ac:dyDescent="0.25">
      <c r="A27" s="235"/>
      <c r="B27" s="236" t="s">
        <v>354</v>
      </c>
    </row>
    <row r="28" spans="1:4" ht="15" x14ac:dyDescent="0.25">
      <c r="A28" s="546"/>
      <c r="B28" s="546"/>
      <c r="C28" s="546"/>
      <c r="D28" s="546"/>
    </row>
    <row r="29" spans="1:4" s="237" customFormat="1" ht="13.2" x14ac:dyDescent="0.25">
      <c r="A29" s="235"/>
      <c r="B29" s="236" t="s">
        <v>355</v>
      </c>
    </row>
    <row r="30" spans="1:4" ht="15" x14ac:dyDescent="0.25">
      <c r="A30" s="546"/>
      <c r="B30" s="546"/>
      <c r="C30" s="546"/>
      <c r="D30" s="546"/>
    </row>
    <row r="31" spans="1:4" s="237" customFormat="1" ht="13.2" x14ac:dyDescent="0.25">
      <c r="A31" s="235"/>
      <c r="B31" s="236" t="s">
        <v>356</v>
      </c>
    </row>
    <row r="32" spans="1:4" ht="15" x14ac:dyDescent="0.25">
      <c r="A32" s="546"/>
      <c r="B32" s="546"/>
      <c r="C32" s="546"/>
      <c r="D32" s="546"/>
    </row>
    <row r="33" spans="1:4" s="237" customFormat="1" ht="13.2" x14ac:dyDescent="0.25">
      <c r="A33" s="235"/>
      <c r="B33" s="236" t="s">
        <v>357</v>
      </c>
    </row>
    <row r="34" spans="1:4" ht="6.75" customHeight="1" x14ac:dyDescent="0.25">
      <c r="A34" s="238"/>
      <c r="B34" s="239"/>
    </row>
    <row r="35" spans="1:4" ht="15" customHeight="1" x14ac:dyDescent="0.25">
      <c r="A35" s="551" t="s">
        <v>358</v>
      </c>
      <c r="B35" s="240" t="s">
        <v>359</v>
      </c>
    </row>
    <row r="36" spans="1:4" ht="15" customHeight="1" x14ac:dyDescent="0.25">
      <c r="A36" s="552"/>
      <c r="B36" s="240" t="s">
        <v>360</v>
      </c>
    </row>
    <row r="37" spans="1:4" ht="15" customHeight="1" x14ac:dyDescent="0.25">
      <c r="A37" s="552"/>
      <c r="B37" s="240" t="s">
        <v>361</v>
      </c>
    </row>
    <row r="38" spans="1:4" ht="15" customHeight="1" x14ac:dyDescent="0.25">
      <c r="A38" s="552"/>
      <c r="B38" s="240" t="s">
        <v>362</v>
      </c>
    </row>
    <row r="39" spans="1:4" ht="15" customHeight="1" x14ac:dyDescent="0.25">
      <c r="A39" s="552"/>
      <c r="B39" s="240" t="s">
        <v>363</v>
      </c>
    </row>
    <row r="40" spans="1:4" ht="15" customHeight="1" x14ac:dyDescent="0.25">
      <c r="A40" s="552"/>
      <c r="B40" s="240" t="s">
        <v>364</v>
      </c>
    </row>
    <row r="41" spans="1:4" ht="15" customHeight="1" x14ac:dyDescent="0.25">
      <c r="A41" s="552"/>
      <c r="B41" s="240" t="s">
        <v>365</v>
      </c>
    </row>
    <row r="42" spans="1:4" ht="22.5" customHeight="1" x14ac:dyDescent="0.25">
      <c r="A42" s="553" t="s">
        <v>366</v>
      </c>
      <c r="B42" s="553"/>
      <c r="C42" s="553"/>
      <c r="D42" s="553"/>
    </row>
    <row r="43" spans="1:4" s="237" customFormat="1" ht="15" customHeight="1" x14ac:dyDescent="0.25">
      <c r="A43" s="554" t="s">
        <v>367</v>
      </c>
      <c r="B43" s="554"/>
      <c r="C43" s="554"/>
      <c r="D43" s="554"/>
    </row>
    <row r="44" spans="1:4" ht="15.6" x14ac:dyDescent="0.25">
      <c r="A44" s="547" t="s">
        <v>328</v>
      </c>
      <c r="B44" s="547"/>
      <c r="C44" s="547"/>
      <c r="D44" s="547"/>
    </row>
    <row r="45" spans="1:4" ht="15.6" x14ac:dyDescent="0.25">
      <c r="A45" s="547" t="s">
        <v>329</v>
      </c>
      <c r="B45" s="547"/>
      <c r="C45" s="547"/>
      <c r="D45" s="547"/>
    </row>
    <row r="46" spans="1:4" ht="15.6" x14ac:dyDescent="0.25">
      <c r="A46" s="241"/>
      <c r="B46" s="241"/>
      <c r="C46" s="241"/>
      <c r="D46" s="241"/>
    </row>
    <row r="47" spans="1:4" ht="29.25" customHeight="1" x14ac:dyDescent="0.25">
      <c r="A47" s="242">
        <v>1</v>
      </c>
      <c r="B47" s="548" t="s">
        <v>368</v>
      </c>
      <c r="C47" s="548"/>
      <c r="D47" s="548"/>
    </row>
    <row r="48" spans="1:4" ht="18" customHeight="1" x14ac:dyDescent="0.25">
      <c r="A48" s="242"/>
      <c r="B48" s="555"/>
      <c r="C48" s="555"/>
      <c r="D48" s="555"/>
    </row>
    <row r="49" spans="1:4" ht="18" customHeight="1" x14ac:dyDescent="0.25">
      <c r="A49" s="242"/>
      <c r="B49" s="555"/>
      <c r="C49" s="555"/>
      <c r="D49" s="555"/>
    </row>
    <row r="50" spans="1:4" ht="18" customHeight="1" x14ac:dyDescent="0.25">
      <c r="A50" s="242"/>
      <c r="B50" s="555"/>
      <c r="C50" s="555"/>
      <c r="D50" s="555"/>
    </row>
    <row r="51" spans="1:4" ht="15" x14ac:dyDescent="0.25">
      <c r="A51" s="242">
        <v>2</v>
      </c>
      <c r="B51" s="548" t="s">
        <v>369</v>
      </c>
      <c r="C51" s="548"/>
      <c r="D51" s="548"/>
    </row>
    <row r="52" spans="1:4" ht="23.25" customHeight="1" x14ac:dyDescent="0.25">
      <c r="A52" s="242"/>
      <c r="B52" s="555"/>
      <c r="C52" s="555"/>
      <c r="D52" s="555"/>
    </row>
    <row r="53" spans="1:4" ht="14.25" customHeight="1" x14ac:dyDescent="0.25">
      <c r="A53" s="242"/>
      <c r="B53" s="555"/>
      <c r="C53" s="555"/>
      <c r="D53" s="555"/>
    </row>
    <row r="54" spans="1:4" ht="23.25" customHeight="1" x14ac:dyDescent="0.25">
      <c r="A54" s="242"/>
      <c r="B54" s="555"/>
      <c r="C54" s="555"/>
      <c r="D54" s="555"/>
    </row>
    <row r="55" spans="1:4" ht="23.25" customHeight="1" x14ac:dyDescent="0.25">
      <c r="A55" s="242"/>
      <c r="B55" s="555"/>
      <c r="C55" s="555"/>
      <c r="D55" s="555"/>
    </row>
    <row r="56" spans="1:4" ht="15" x14ac:dyDescent="0.25">
      <c r="A56" s="242">
        <v>3</v>
      </c>
      <c r="B56" s="548" t="s">
        <v>370</v>
      </c>
      <c r="C56" s="548"/>
      <c r="D56" s="548"/>
    </row>
    <row r="57" spans="1:4" ht="24.75" customHeight="1" x14ac:dyDescent="0.25">
      <c r="A57" s="242"/>
      <c r="B57" s="555"/>
      <c r="C57" s="555"/>
      <c r="D57" s="555"/>
    </row>
    <row r="58" spans="1:4" ht="13.5" customHeight="1" x14ac:dyDescent="0.25">
      <c r="A58" s="242"/>
      <c r="B58" s="555"/>
      <c r="C58" s="555"/>
      <c r="D58" s="555"/>
    </row>
    <row r="59" spans="1:4" ht="24.75" customHeight="1" x14ac:dyDescent="0.25">
      <c r="A59" s="242"/>
      <c r="B59" s="555"/>
      <c r="C59" s="555"/>
      <c r="D59" s="555"/>
    </row>
    <row r="60" spans="1:4" ht="24.75" customHeight="1" x14ac:dyDescent="0.25">
      <c r="A60" s="242"/>
      <c r="B60" s="555"/>
      <c r="C60" s="555"/>
      <c r="D60" s="555"/>
    </row>
    <row r="61" spans="1:4" ht="30.75" customHeight="1" x14ac:dyDescent="0.25">
      <c r="A61" s="242">
        <v>4</v>
      </c>
      <c r="B61" s="548" t="s">
        <v>371</v>
      </c>
      <c r="C61" s="548"/>
      <c r="D61" s="548"/>
    </row>
    <row r="62" spans="1:4" ht="25.5" customHeight="1" x14ac:dyDescent="0.25">
      <c r="A62" s="242"/>
      <c r="B62" s="555"/>
      <c r="C62" s="555"/>
      <c r="D62" s="555"/>
    </row>
    <row r="63" spans="1:4" ht="25.5" customHeight="1" x14ac:dyDescent="0.25">
      <c r="A63" s="242"/>
      <c r="B63" s="555"/>
      <c r="C63" s="555"/>
      <c r="D63" s="555"/>
    </row>
    <row r="64" spans="1:4" ht="25.5" customHeight="1" x14ac:dyDescent="0.25">
      <c r="A64" s="242"/>
      <c r="B64" s="555"/>
      <c r="C64" s="555"/>
      <c r="D64" s="555"/>
    </row>
    <row r="65" spans="1:4" ht="30" customHeight="1" x14ac:dyDescent="0.25">
      <c r="A65" s="242">
        <v>5</v>
      </c>
      <c r="B65" s="548" t="s">
        <v>372</v>
      </c>
      <c r="C65" s="548"/>
      <c r="D65" s="548"/>
    </row>
    <row r="66" spans="1:4" ht="22.5" customHeight="1" x14ac:dyDescent="0.25">
      <c r="A66" s="242"/>
      <c r="B66" s="558"/>
      <c r="C66" s="558"/>
      <c r="D66" s="558"/>
    </row>
    <row r="67" spans="1:4" ht="22.5" customHeight="1" x14ac:dyDescent="0.25">
      <c r="A67" s="242"/>
      <c r="B67" s="558"/>
      <c r="C67" s="558"/>
      <c r="D67" s="558"/>
    </row>
    <row r="68" spans="1:4" ht="11.25" customHeight="1" x14ac:dyDescent="0.25">
      <c r="A68" s="242"/>
      <c r="B68" s="558"/>
      <c r="C68" s="558"/>
      <c r="D68" s="558"/>
    </row>
    <row r="69" spans="1:4" ht="22.5" customHeight="1" x14ac:dyDescent="0.25">
      <c r="A69" s="242"/>
      <c r="B69" s="558"/>
      <c r="C69" s="558"/>
      <c r="D69" s="558"/>
    </row>
    <row r="70" spans="1:4" ht="22.5" customHeight="1" x14ac:dyDescent="0.25">
      <c r="A70" s="243"/>
      <c r="B70" s="558"/>
      <c r="C70" s="558"/>
      <c r="D70" s="558"/>
    </row>
    <row r="71" spans="1:4" ht="15" customHeight="1" x14ac:dyDescent="0.25">
      <c r="A71" s="548" t="s">
        <v>373</v>
      </c>
      <c r="B71" s="548"/>
      <c r="C71" s="548"/>
      <c r="D71" s="548"/>
    </row>
    <row r="72" spans="1:4" ht="24.75" customHeight="1" x14ac:dyDescent="0.25">
      <c r="A72" s="548"/>
      <c r="B72" s="548"/>
      <c r="C72" s="548"/>
      <c r="D72" s="548"/>
    </row>
    <row r="73" spans="1:4" ht="29.25" customHeight="1" x14ac:dyDescent="0.25">
      <c r="A73" s="556"/>
      <c r="B73" s="556"/>
      <c r="D73" s="244"/>
    </row>
    <row r="74" spans="1:4" x14ac:dyDescent="0.25">
      <c r="A74" s="557" t="s">
        <v>374</v>
      </c>
      <c r="B74" s="557"/>
      <c r="D74" s="225" t="s">
        <v>46</v>
      </c>
    </row>
    <row r="75" spans="1:4" x14ac:dyDescent="0.25">
      <c r="A75" s="556"/>
      <c r="B75" s="556"/>
      <c r="C75" s="556"/>
      <c r="D75" s="556"/>
    </row>
    <row r="76" spans="1:4" ht="27.75" customHeight="1" x14ac:dyDescent="0.25">
      <c r="A76" s="245" t="s">
        <v>375</v>
      </c>
      <c r="B76" s="246"/>
      <c r="C76" s="247"/>
      <c r="D76" s="247"/>
    </row>
    <row r="77" spans="1:4" x14ac:dyDescent="0.25">
      <c r="A77" s="554" t="s">
        <v>376</v>
      </c>
      <c r="B77" s="554"/>
      <c r="C77" s="554"/>
      <c r="D77" s="554"/>
    </row>
  </sheetData>
  <sheetProtection algorithmName="SHA-512" hashValue="J485A8tZDh4Tm4HO9WBwVwKPp+auC3osRNiKaPzvNII+3rpa4i7Xd+VDQBLh99Uoolsxt8Xe2GBJWvDe6GvcYw==" saltValue="RkeKeCzUGz1penkh1poYjQ==" spinCount="100000" sheet="1" objects="1" scenarios="1"/>
  <mergeCells count="34">
    <mergeCell ref="A73:B73"/>
    <mergeCell ref="A74:B74"/>
    <mergeCell ref="A75:D75"/>
    <mergeCell ref="A77:D77"/>
    <mergeCell ref="B57:D60"/>
    <mergeCell ref="B61:D61"/>
    <mergeCell ref="B62:D64"/>
    <mergeCell ref="B65:D65"/>
    <mergeCell ref="B66:D70"/>
    <mergeCell ref="A71:D72"/>
    <mergeCell ref="B56:D56"/>
    <mergeCell ref="A30:D30"/>
    <mergeCell ref="A32:D32"/>
    <mergeCell ref="A35:A41"/>
    <mergeCell ref="A42:D42"/>
    <mergeCell ref="A43:D43"/>
    <mergeCell ref="A44:D44"/>
    <mergeCell ref="A45:D45"/>
    <mergeCell ref="B47:D47"/>
    <mergeCell ref="B48:D50"/>
    <mergeCell ref="B51:D51"/>
    <mergeCell ref="B52:D55"/>
    <mergeCell ref="A28:D28"/>
    <mergeCell ref="A1:D1"/>
    <mergeCell ref="A2:D2"/>
    <mergeCell ref="B15:D15"/>
    <mergeCell ref="B16:D16"/>
    <mergeCell ref="B17:D17"/>
    <mergeCell ref="B18:D18"/>
    <mergeCell ref="B19:D19"/>
    <mergeCell ref="B20:D20"/>
    <mergeCell ref="A22:D22"/>
    <mergeCell ref="A24:D24"/>
    <mergeCell ref="A26:D26"/>
  </mergeCells>
  <pageMargins left="1.2" right="0.45" top="0.34" bottom="0.55000000000000004" header="0.3" footer="0.5"/>
  <pageSetup scale="99" fitToHeight="0" orientation="portrait" r:id="rId1"/>
  <headerFooter>
    <oddFooter>&amp;LAWFC-UMW Workbook R-2019&amp;C
&amp;A&amp;R Page 18-1</oddFooter>
  </headerFooter>
  <rowBreaks count="1" manualBreakCount="1">
    <brk id="43"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29331-3BFD-4E1A-8C3F-371BE76357D4}">
  <dimension ref="A1:N49"/>
  <sheetViews>
    <sheetView topLeftCell="A2" workbookViewId="0">
      <selection activeCell="J11" sqref="J11"/>
    </sheetView>
  </sheetViews>
  <sheetFormatPr defaultColWidth="9.109375" defaultRowHeight="13.2" x14ac:dyDescent="0.25"/>
  <cols>
    <col min="1" max="1" width="9.88671875" style="290" customWidth="1"/>
    <col min="2" max="5" width="9.109375" style="290"/>
    <col min="6" max="6" width="10.109375" style="290" bestFit="1" customWidth="1"/>
    <col min="7" max="10" width="9.109375" style="290"/>
    <col min="11" max="11" width="36" style="291" customWidth="1"/>
    <col min="12" max="16384" width="9.109375" style="290"/>
  </cols>
  <sheetData>
    <row r="1" spans="1:12" ht="16.2" thickBot="1" x14ac:dyDescent="0.3">
      <c r="A1" s="559" t="s">
        <v>77</v>
      </c>
      <c r="B1" s="560"/>
      <c r="C1" s="560"/>
      <c r="D1" s="560"/>
      <c r="E1" s="560"/>
      <c r="F1" s="560"/>
      <c r="G1" s="560"/>
      <c r="H1" s="560"/>
      <c r="I1" s="561"/>
      <c r="K1" s="291" t="s">
        <v>450</v>
      </c>
    </row>
    <row r="2" spans="1:12" ht="18.75" customHeight="1" thickBot="1" x14ac:dyDescent="0.3">
      <c r="A2" s="562" t="s">
        <v>451</v>
      </c>
      <c r="B2" s="563"/>
      <c r="C2" s="563"/>
      <c r="D2" s="563"/>
      <c r="E2" s="563"/>
      <c r="F2" s="563"/>
      <c r="G2" s="563"/>
      <c r="H2" s="563"/>
      <c r="I2" s="564"/>
      <c r="K2" s="292" t="s">
        <v>452</v>
      </c>
      <c r="L2" s="293"/>
    </row>
    <row r="3" spans="1:12" hidden="1" x14ac:dyDescent="0.25">
      <c r="A3" s="565" t="s">
        <v>78</v>
      </c>
      <c r="B3" s="565"/>
      <c r="C3" s="565"/>
      <c r="D3" s="565"/>
      <c r="E3" s="565"/>
      <c r="F3" s="565"/>
      <c r="G3" s="565"/>
      <c r="H3" s="565"/>
      <c r="I3" s="565"/>
      <c r="K3" s="292" t="s">
        <v>453</v>
      </c>
      <c r="L3" s="294" t="s">
        <v>454</v>
      </c>
    </row>
    <row r="4" spans="1:12" ht="3" customHeight="1" thickBot="1" x14ac:dyDescent="0.3">
      <c r="A4" s="295"/>
      <c r="B4" s="295"/>
      <c r="C4" s="295"/>
      <c r="D4" s="295"/>
      <c r="E4" s="566"/>
      <c r="F4" s="566"/>
      <c r="G4" s="295"/>
      <c r="H4" s="295"/>
      <c r="I4" s="295"/>
      <c r="K4" s="296" t="s">
        <v>455</v>
      </c>
      <c r="L4" s="294" t="s">
        <v>456</v>
      </c>
    </row>
    <row r="5" spans="1:12" ht="18" customHeight="1" thickBot="1" x14ac:dyDescent="0.3">
      <c r="A5" s="567" t="s">
        <v>79</v>
      </c>
      <c r="B5" s="568"/>
      <c r="C5" s="569"/>
      <c r="D5" s="570"/>
      <c r="E5" s="570"/>
      <c r="F5" s="570"/>
      <c r="G5" s="570"/>
      <c r="H5" s="570"/>
      <c r="I5" s="571"/>
      <c r="K5" s="297" t="s">
        <v>457</v>
      </c>
      <c r="L5" s="294" t="s">
        <v>458</v>
      </c>
    </row>
    <row r="6" spans="1:12" ht="18" customHeight="1" thickBot="1" x14ac:dyDescent="0.3">
      <c r="A6" s="298" t="s">
        <v>80</v>
      </c>
      <c r="B6" s="572"/>
      <c r="C6" s="573"/>
      <c r="D6" s="574"/>
      <c r="E6" s="575" t="s">
        <v>81</v>
      </c>
      <c r="F6" s="576"/>
      <c r="G6" s="577"/>
      <c r="H6" s="578"/>
      <c r="I6" s="579"/>
      <c r="K6" s="292" t="s">
        <v>459</v>
      </c>
      <c r="L6" s="294" t="s">
        <v>460</v>
      </c>
    </row>
    <row r="7" spans="1:12" ht="4.5" customHeight="1" thickBot="1" x14ac:dyDescent="0.3">
      <c r="A7" s="295"/>
      <c r="B7" s="295"/>
      <c r="C7" s="295"/>
      <c r="D7" s="295"/>
      <c r="E7" s="566"/>
      <c r="F7" s="566"/>
      <c r="G7" s="295"/>
      <c r="H7" s="295"/>
      <c r="I7" s="295"/>
      <c r="K7" s="291" t="s">
        <v>461</v>
      </c>
    </row>
    <row r="8" spans="1:12" ht="22.5" customHeight="1" thickBot="1" x14ac:dyDescent="0.3">
      <c r="A8" s="580" t="s">
        <v>462</v>
      </c>
      <c r="B8" s="581"/>
      <c r="C8" s="582"/>
      <c r="D8" s="583"/>
      <c r="E8" s="583"/>
      <c r="F8" s="583"/>
      <c r="G8" s="583"/>
      <c r="H8" s="583"/>
      <c r="I8" s="584"/>
      <c r="K8" s="291" t="s">
        <v>464</v>
      </c>
    </row>
    <row r="9" spans="1:12" ht="3" customHeight="1" thickBot="1" x14ac:dyDescent="0.3">
      <c r="A9" s="295"/>
      <c r="B9" s="295"/>
      <c r="C9" s="295"/>
      <c r="D9" s="295"/>
      <c r="E9" s="585"/>
      <c r="F9" s="585"/>
      <c r="G9" s="295"/>
      <c r="H9" s="295"/>
      <c r="I9" s="295"/>
      <c r="K9" s="291" t="s">
        <v>465</v>
      </c>
    </row>
    <row r="10" spans="1:12" ht="16.5" customHeight="1" x14ac:dyDescent="0.25">
      <c r="A10" s="299" t="s">
        <v>82</v>
      </c>
      <c r="B10" s="586"/>
      <c r="C10" s="587"/>
      <c r="D10" s="587"/>
      <c r="E10" s="587"/>
      <c r="F10" s="587"/>
      <c r="G10" s="587"/>
      <c r="H10" s="587"/>
      <c r="I10" s="588"/>
      <c r="K10" s="291" t="s">
        <v>466</v>
      </c>
    </row>
    <row r="11" spans="1:12" ht="9.75" customHeight="1" x14ac:dyDescent="0.25">
      <c r="A11" s="589" t="s">
        <v>83</v>
      </c>
      <c r="B11" s="591"/>
      <c r="C11" s="592"/>
      <c r="D11" s="592"/>
      <c r="E11" s="592"/>
      <c r="F11" s="592"/>
      <c r="G11" s="592"/>
      <c r="H11" s="592"/>
      <c r="I11" s="593"/>
      <c r="K11" s="291" t="s">
        <v>467</v>
      </c>
    </row>
    <row r="12" spans="1:12" ht="17.25" customHeight="1" x14ac:dyDescent="0.25">
      <c r="A12" s="590"/>
      <c r="B12" s="594"/>
      <c r="C12" s="595"/>
      <c r="D12" s="595"/>
      <c r="E12" s="595"/>
      <c r="F12" s="595"/>
      <c r="G12" s="595"/>
      <c r="H12" s="595"/>
      <c r="I12" s="596"/>
      <c r="K12" s="291" t="s">
        <v>468</v>
      </c>
    </row>
    <row r="13" spans="1:12" ht="9.75" customHeight="1" x14ac:dyDescent="0.25">
      <c r="A13" s="597" t="s">
        <v>84</v>
      </c>
      <c r="B13" s="600"/>
      <c r="C13" s="601"/>
      <c r="D13" s="601"/>
      <c r="E13" s="601"/>
      <c r="F13" s="601"/>
      <c r="G13" s="601"/>
      <c r="H13" s="601"/>
      <c r="I13" s="602"/>
      <c r="K13" s="300" t="s">
        <v>469</v>
      </c>
    </row>
    <row r="14" spans="1:12" ht="18" customHeight="1" x14ac:dyDescent="0.25">
      <c r="A14" s="598"/>
      <c r="B14" s="603"/>
      <c r="C14" s="604"/>
      <c r="D14" s="604"/>
      <c r="E14" s="604"/>
      <c r="F14" s="604"/>
      <c r="G14" s="604"/>
      <c r="H14" s="604"/>
      <c r="I14" s="605"/>
      <c r="K14" s="300" t="s">
        <v>470</v>
      </c>
    </row>
    <row r="15" spans="1:12" ht="16.5" customHeight="1" x14ac:dyDescent="0.25">
      <c r="A15" s="599"/>
      <c r="B15" s="606"/>
      <c r="C15" s="607"/>
      <c r="D15" s="607"/>
      <c r="E15" s="607"/>
      <c r="F15" s="607"/>
      <c r="G15" s="607"/>
      <c r="H15" s="607"/>
      <c r="I15" s="608"/>
      <c r="K15" s="300" t="s">
        <v>471</v>
      </c>
    </row>
    <row r="16" spans="1:12" ht="16.5" customHeight="1" x14ac:dyDescent="0.25">
      <c r="A16" s="301" t="s">
        <v>85</v>
      </c>
      <c r="B16" s="612"/>
      <c r="C16" s="607"/>
      <c r="D16" s="607"/>
      <c r="E16" s="607"/>
      <c r="F16" s="607"/>
      <c r="G16" s="607"/>
      <c r="H16" s="607"/>
      <c r="I16" s="608"/>
      <c r="K16" s="300"/>
    </row>
    <row r="17" spans="1:14" ht="15.75" customHeight="1" thickBot="1" x14ac:dyDescent="0.3">
      <c r="A17" s="301" t="s">
        <v>472</v>
      </c>
      <c r="B17" s="613"/>
      <c r="C17" s="614"/>
      <c r="D17" s="614"/>
      <c r="E17" s="614"/>
      <c r="F17" s="614"/>
      <c r="G17" s="614"/>
      <c r="H17" s="614"/>
      <c r="I17" s="615"/>
      <c r="K17" s="300" t="s">
        <v>473</v>
      </c>
    </row>
    <row r="18" spans="1:14" ht="15" customHeight="1" thickBot="1" x14ac:dyDescent="0.3">
      <c r="A18" s="616" t="s">
        <v>474</v>
      </c>
      <c r="B18" s="302" t="s">
        <v>475</v>
      </c>
      <c r="C18" s="617" t="s">
        <v>476</v>
      </c>
      <c r="D18" s="617"/>
      <c r="E18" s="617"/>
      <c r="F18" s="303" t="s">
        <v>477</v>
      </c>
      <c r="G18" s="618" t="s">
        <v>0</v>
      </c>
      <c r="H18" s="618"/>
      <c r="I18" s="295"/>
      <c r="K18" s="300" t="s">
        <v>478</v>
      </c>
    </row>
    <row r="19" spans="1:14" x14ac:dyDescent="0.25">
      <c r="A19" s="616"/>
      <c r="B19" s="619"/>
      <c r="C19" s="621"/>
      <c r="D19" s="622"/>
      <c r="E19" s="623"/>
      <c r="F19" s="627">
        <v>0.25</v>
      </c>
      <c r="G19" s="629">
        <f>B19*F19</f>
        <v>0</v>
      </c>
      <c r="H19" s="630"/>
      <c r="I19" s="633" t="s">
        <v>86</v>
      </c>
      <c r="K19" s="300" t="s">
        <v>479</v>
      </c>
    </row>
    <row r="20" spans="1:14" ht="12" customHeight="1" thickBot="1" x14ac:dyDescent="0.3">
      <c r="A20" s="616"/>
      <c r="B20" s="620"/>
      <c r="C20" s="624"/>
      <c r="D20" s="625"/>
      <c r="E20" s="626"/>
      <c r="F20" s="628"/>
      <c r="G20" s="631"/>
      <c r="H20" s="632"/>
      <c r="I20" s="633"/>
      <c r="K20" s="300" t="s">
        <v>480</v>
      </c>
    </row>
    <row r="21" spans="1:14" ht="5.25" customHeight="1" thickBot="1" x14ac:dyDescent="0.3">
      <c r="A21" s="616"/>
      <c r="B21" s="295"/>
      <c r="C21" s="295"/>
      <c r="D21" s="295"/>
      <c r="E21" s="634"/>
      <c r="F21" s="634"/>
      <c r="G21" s="295"/>
      <c r="H21" s="295"/>
      <c r="I21" s="304"/>
      <c r="K21" s="300" t="s">
        <v>481</v>
      </c>
    </row>
    <row r="22" spans="1:14" ht="22.5" customHeight="1" thickBot="1" x14ac:dyDescent="0.3">
      <c r="A22" s="616"/>
      <c r="B22" s="305"/>
      <c r="C22" s="635"/>
      <c r="D22" s="636"/>
      <c r="E22" s="637"/>
      <c r="F22" s="306">
        <v>0.3</v>
      </c>
      <c r="G22" s="638">
        <f>B22*F22</f>
        <v>0</v>
      </c>
      <c r="H22" s="639"/>
      <c r="I22" s="307" t="s">
        <v>87</v>
      </c>
      <c r="K22" s="291" t="s">
        <v>482</v>
      </c>
    </row>
    <row r="23" spans="1:14" ht="14.4" thickBot="1" x14ac:dyDescent="0.3">
      <c r="A23" s="308" t="s">
        <v>88</v>
      </c>
      <c r="B23" s="295"/>
      <c r="C23" s="295"/>
      <c r="D23" s="295"/>
      <c r="E23" s="634"/>
      <c r="F23" s="634"/>
      <c r="G23" s="295"/>
      <c r="H23" s="295"/>
      <c r="I23" s="295"/>
      <c r="K23" s="291" t="s">
        <v>483</v>
      </c>
    </row>
    <row r="24" spans="1:14" ht="14.4" thickBot="1" x14ac:dyDescent="0.3">
      <c r="A24" s="609"/>
      <c r="B24" s="610"/>
      <c r="C24" s="610"/>
      <c r="D24" s="610"/>
      <c r="E24" s="610"/>
      <c r="F24" s="610"/>
      <c r="G24" s="610"/>
      <c r="H24" s="610"/>
      <c r="I24" s="611"/>
      <c r="K24" s="291" t="s">
        <v>484</v>
      </c>
    </row>
    <row r="25" spans="1:14" ht="13.8" thickBot="1" x14ac:dyDescent="0.3">
      <c r="A25" s="645" t="s">
        <v>485</v>
      </c>
      <c r="B25" s="646"/>
      <c r="C25" s="647" t="s">
        <v>89</v>
      </c>
      <c r="D25" s="647"/>
      <c r="E25" s="647"/>
      <c r="F25" s="647"/>
      <c r="G25" s="647"/>
      <c r="H25" s="647"/>
      <c r="I25" s="647"/>
      <c r="K25" s="291" t="s">
        <v>486</v>
      </c>
    </row>
    <row r="26" spans="1:14" ht="14.4" hidden="1" thickBot="1" x14ac:dyDescent="0.3">
      <c r="C26" s="309"/>
      <c r="D26" s="310"/>
      <c r="E26" s="310"/>
      <c r="F26" s="310"/>
      <c r="G26" s="310"/>
      <c r="H26" s="310"/>
      <c r="I26" s="310"/>
      <c r="K26" s="291" t="s">
        <v>487</v>
      </c>
    </row>
    <row r="27" spans="1:14" ht="17.25" customHeight="1" thickBot="1" x14ac:dyDescent="0.3">
      <c r="A27" s="648" t="s">
        <v>488</v>
      </c>
      <c r="B27" s="649"/>
      <c r="C27" s="649"/>
      <c r="D27" s="649"/>
      <c r="E27" s="649"/>
      <c r="F27" s="311"/>
      <c r="G27" s="650" t="s">
        <v>90</v>
      </c>
      <c r="H27" s="649"/>
      <c r="I27" s="651"/>
      <c r="K27" s="291" t="s">
        <v>489</v>
      </c>
    </row>
    <row r="28" spans="1:14" ht="27.75" hidden="1" customHeight="1" x14ac:dyDescent="0.25">
      <c r="A28" s="652"/>
      <c r="B28" s="653"/>
      <c r="C28" s="653"/>
      <c r="D28" s="653"/>
      <c r="E28" s="654"/>
      <c r="F28" s="312"/>
      <c r="G28" s="655"/>
      <c r="H28" s="655"/>
      <c r="I28" s="656"/>
      <c r="K28" s="291" t="s">
        <v>490</v>
      </c>
    </row>
    <row r="29" spans="1:14" ht="18" hidden="1" customHeight="1" x14ac:dyDescent="0.25">
      <c r="A29" s="313"/>
      <c r="B29" s="313"/>
      <c r="C29" s="313"/>
      <c r="D29" s="313"/>
      <c r="E29" s="313"/>
      <c r="F29" s="314"/>
      <c r="G29" s="643"/>
      <c r="H29" s="643"/>
      <c r="I29" s="644"/>
      <c r="K29" s="315" t="s">
        <v>491</v>
      </c>
    </row>
    <row r="30" spans="1:14" s="318" customFormat="1" ht="28.5" customHeight="1" x14ac:dyDescent="0.25">
      <c r="A30" s="316"/>
      <c r="B30" s="657"/>
      <c r="C30" s="658"/>
      <c r="D30" s="658"/>
      <c r="E30" s="659"/>
      <c r="F30" s="317"/>
      <c r="G30" s="643"/>
      <c r="H30" s="643"/>
      <c r="I30" s="644"/>
      <c r="N30" s="290"/>
    </row>
    <row r="31" spans="1:14" ht="13.5" customHeight="1" x14ac:dyDescent="0.25">
      <c r="A31" s="319"/>
      <c r="B31" s="640"/>
      <c r="C31" s="641"/>
      <c r="D31" s="641"/>
      <c r="E31" s="642"/>
      <c r="F31" s="314"/>
      <c r="G31" s="643">
        <v>0</v>
      </c>
      <c r="H31" s="643"/>
      <c r="I31" s="644"/>
      <c r="K31" s="296" t="s">
        <v>492</v>
      </c>
    </row>
    <row r="32" spans="1:14" ht="17.25" customHeight="1" x14ac:dyDescent="0.25">
      <c r="A32" s="316"/>
      <c r="B32" s="640"/>
      <c r="C32" s="641"/>
      <c r="D32" s="641"/>
      <c r="E32" s="642"/>
      <c r="F32" s="314"/>
      <c r="G32" s="643">
        <f>A32*F32</f>
        <v>0</v>
      </c>
      <c r="H32" s="643"/>
      <c r="I32" s="644"/>
      <c r="K32" s="296" t="s">
        <v>493</v>
      </c>
    </row>
    <row r="33" spans="1:11" ht="30" customHeight="1" x14ac:dyDescent="0.25">
      <c r="A33" s="319"/>
      <c r="B33" s="640"/>
      <c r="C33" s="641"/>
      <c r="D33" s="641"/>
      <c r="E33" s="642"/>
      <c r="F33" s="314"/>
      <c r="G33" s="643">
        <f>A33*F33</f>
        <v>0</v>
      </c>
      <c r="H33" s="643"/>
      <c r="I33" s="644"/>
      <c r="K33" s="296" t="s">
        <v>494</v>
      </c>
    </row>
    <row r="34" spans="1:11" ht="18" customHeight="1" x14ac:dyDescent="0.25">
      <c r="A34" s="316"/>
      <c r="B34" s="660"/>
      <c r="C34" s="661"/>
      <c r="D34" s="661"/>
      <c r="E34" s="662"/>
      <c r="F34" s="314"/>
      <c r="G34" s="643">
        <f>A34*F34</f>
        <v>0</v>
      </c>
      <c r="H34" s="643"/>
      <c r="I34" s="644"/>
      <c r="K34" s="296" t="s">
        <v>495</v>
      </c>
    </row>
    <row r="35" spans="1:11" ht="19.5" customHeight="1" x14ac:dyDescent="0.25">
      <c r="A35" s="320" t="s">
        <v>496</v>
      </c>
      <c r="B35" s="663"/>
      <c r="C35" s="663"/>
      <c r="D35" s="663"/>
      <c r="E35" s="664"/>
      <c r="F35" s="321"/>
      <c r="G35" s="665" t="s">
        <v>381</v>
      </c>
      <c r="H35" s="665"/>
      <c r="I35" s="666"/>
      <c r="K35" s="296" t="s">
        <v>497</v>
      </c>
    </row>
    <row r="36" spans="1:11" ht="25.5" customHeight="1" thickBot="1" x14ac:dyDescent="0.3">
      <c r="A36" s="667" t="s">
        <v>498</v>
      </c>
      <c r="B36" s="668"/>
      <c r="C36" s="668"/>
      <c r="D36" s="668"/>
      <c r="E36" s="668"/>
      <c r="F36" s="669"/>
      <c r="G36" s="670">
        <f>SUM(G28:I35)</f>
        <v>0</v>
      </c>
      <c r="H36" s="670"/>
      <c r="I36" s="671"/>
      <c r="K36" s="322" t="s">
        <v>499</v>
      </c>
    </row>
    <row r="37" spans="1:11" ht="24" customHeight="1" thickBot="1" x14ac:dyDescent="0.3">
      <c r="A37" s="323" t="s">
        <v>91</v>
      </c>
      <c r="B37" s="324"/>
      <c r="C37" s="672" t="s">
        <v>500</v>
      </c>
      <c r="D37" s="672"/>
      <c r="E37" s="672"/>
      <c r="F37" s="672"/>
      <c r="G37" s="673">
        <f>G36+G22+G19</f>
        <v>0</v>
      </c>
      <c r="H37" s="674"/>
      <c r="I37" s="675"/>
      <c r="K37" s="291" t="s">
        <v>501</v>
      </c>
    </row>
    <row r="38" spans="1:11" ht="13.8" thickBot="1" x14ac:dyDescent="0.3">
      <c r="A38" s="676" t="s">
        <v>502</v>
      </c>
      <c r="B38" s="677"/>
      <c r="C38" s="677"/>
      <c r="D38" s="678"/>
      <c r="E38" s="678"/>
      <c r="F38" s="678"/>
      <c r="G38" s="678"/>
      <c r="H38" s="678"/>
      <c r="I38" s="679"/>
      <c r="K38" s="291" t="s">
        <v>503</v>
      </c>
    </row>
    <row r="39" spans="1:11" ht="15" customHeight="1" thickBot="1" x14ac:dyDescent="0.3">
      <c r="A39" s="676" t="s">
        <v>504</v>
      </c>
      <c r="B39" s="677"/>
      <c r="C39" s="677"/>
      <c r="D39" s="678"/>
      <c r="E39" s="678"/>
      <c r="F39" s="678"/>
      <c r="G39" s="678"/>
      <c r="H39" s="678"/>
      <c r="I39" s="679"/>
      <c r="K39" s="291" t="s">
        <v>505</v>
      </c>
    </row>
    <row r="40" spans="1:11" x14ac:dyDescent="0.25">
      <c r="A40" s="686" t="s">
        <v>92</v>
      </c>
      <c r="B40" s="687"/>
      <c r="C40" s="687"/>
      <c r="D40" s="688"/>
      <c r="E40" s="688"/>
      <c r="F40" s="688"/>
      <c r="G40" s="688"/>
      <c r="H40" s="688"/>
      <c r="I40" s="689"/>
    </row>
    <row r="41" spans="1:11" ht="34.5" customHeight="1" thickBot="1" x14ac:dyDescent="0.3">
      <c r="A41" s="690"/>
      <c r="B41" s="691"/>
      <c r="C41" s="691"/>
      <c r="D41" s="325" t="s">
        <v>93</v>
      </c>
      <c r="E41" s="692"/>
      <c r="F41" s="692"/>
      <c r="G41" s="692"/>
      <c r="H41" s="692"/>
      <c r="I41" s="693"/>
    </row>
    <row r="42" spans="1:11" ht="5.25" customHeight="1" x14ac:dyDescent="0.25">
      <c r="A42" s="326"/>
      <c r="B42" s="327"/>
      <c r="C42" s="327"/>
      <c r="D42" s="328"/>
      <c r="E42" s="694"/>
      <c r="F42" s="694"/>
      <c r="G42" s="328"/>
      <c r="H42" s="328"/>
      <c r="I42" s="329"/>
    </row>
    <row r="43" spans="1:11" ht="13.8" thickBot="1" x14ac:dyDescent="0.3">
      <c r="A43" s="676" t="s">
        <v>463</v>
      </c>
      <c r="B43" s="677"/>
      <c r="C43" s="677"/>
      <c r="D43" s="695"/>
      <c r="E43" s="695"/>
      <c r="F43" s="695"/>
      <c r="G43" s="695"/>
      <c r="H43" s="695"/>
      <c r="I43" s="696"/>
    </row>
    <row r="44" spans="1:11" x14ac:dyDescent="0.25">
      <c r="A44" s="326"/>
      <c r="B44" s="327"/>
      <c r="C44" s="327"/>
      <c r="D44" s="697" t="s">
        <v>506</v>
      </c>
      <c r="E44" s="697"/>
      <c r="F44" s="697"/>
      <c r="G44" s="697"/>
      <c r="H44" s="697"/>
      <c r="I44" s="698"/>
    </row>
    <row r="45" spans="1:11" ht="13.8" thickBot="1" x14ac:dyDescent="0.3">
      <c r="A45" s="699" t="s">
        <v>507</v>
      </c>
      <c r="B45" s="700"/>
      <c r="C45" s="700"/>
      <c r="D45" s="700"/>
      <c r="E45" s="700"/>
      <c r="F45" s="700"/>
      <c r="G45" s="700"/>
      <c r="H45" s="700"/>
      <c r="I45" s="701"/>
    </row>
    <row r="46" spans="1:11" ht="18" customHeight="1" x14ac:dyDescent="0.25">
      <c r="A46" s="330" t="s">
        <v>113</v>
      </c>
      <c r="B46" s="331"/>
      <c r="C46" s="331"/>
      <c r="D46" s="332"/>
      <c r="E46" s="332"/>
      <c r="F46" s="332"/>
      <c r="G46" s="332"/>
      <c r="H46" s="332"/>
      <c r="I46" s="333"/>
    </row>
    <row r="47" spans="1:11" ht="23.25" customHeight="1" x14ac:dyDescent="0.25">
      <c r="A47" s="680" t="s">
        <v>508</v>
      </c>
      <c r="B47" s="681"/>
      <c r="C47" s="681"/>
      <c r="D47" s="681"/>
      <c r="E47" s="681"/>
      <c r="F47" s="681"/>
      <c r="G47" s="681"/>
      <c r="H47" s="681"/>
      <c r="I47" s="682"/>
    </row>
    <row r="48" spans="1:11" ht="27" customHeight="1" x14ac:dyDescent="0.25">
      <c r="A48" s="680"/>
      <c r="B48" s="681"/>
      <c r="C48" s="681"/>
      <c r="D48" s="681"/>
      <c r="E48" s="681"/>
      <c r="F48" s="681"/>
      <c r="G48" s="681"/>
      <c r="H48" s="681"/>
      <c r="I48" s="682"/>
    </row>
    <row r="49" spans="1:9" ht="52.5" customHeight="1" x14ac:dyDescent="0.25">
      <c r="A49" s="683"/>
      <c r="B49" s="684"/>
      <c r="C49" s="684"/>
      <c r="D49" s="684"/>
      <c r="E49" s="684"/>
      <c r="F49" s="684"/>
      <c r="G49" s="684"/>
      <c r="H49" s="684"/>
      <c r="I49" s="685"/>
    </row>
  </sheetData>
  <sheetProtection algorithmName="SHA-512" hashValue="puNzwLRrO+CLF199KslZC7PYlSwub1LXWP5BDVuyFzwoo5pU0x8+fw3isIimsU4aDihAu3Ni7F7X7dhIiDqqOA==" saltValue="br0uVuWBDYmzi3F2/kSKMA==" spinCount="100000" sheet="1" objects="1" scenarios="1"/>
  <mergeCells count="71">
    <mergeCell ref="A47:I49"/>
    <mergeCell ref="A39:C39"/>
    <mergeCell ref="D39:I39"/>
    <mergeCell ref="A40:C40"/>
    <mergeCell ref="D40:I40"/>
    <mergeCell ref="A41:C41"/>
    <mergeCell ref="E41:I41"/>
    <mergeCell ref="E42:F42"/>
    <mergeCell ref="A43:C43"/>
    <mergeCell ref="D43:I43"/>
    <mergeCell ref="D44:I44"/>
    <mergeCell ref="A45:I45"/>
    <mergeCell ref="A36:F36"/>
    <mergeCell ref="G36:I36"/>
    <mergeCell ref="C37:F37"/>
    <mergeCell ref="G37:I37"/>
    <mergeCell ref="A38:C38"/>
    <mergeCell ref="D38:I38"/>
    <mergeCell ref="B33:E33"/>
    <mergeCell ref="G33:I33"/>
    <mergeCell ref="B34:E34"/>
    <mergeCell ref="G34:I34"/>
    <mergeCell ref="B35:E35"/>
    <mergeCell ref="G35:I35"/>
    <mergeCell ref="B32:E32"/>
    <mergeCell ref="G32:I32"/>
    <mergeCell ref="A25:B25"/>
    <mergeCell ref="C25:I25"/>
    <mergeCell ref="A27:E27"/>
    <mergeCell ref="G27:I27"/>
    <mergeCell ref="A28:E28"/>
    <mergeCell ref="G28:I28"/>
    <mergeCell ref="G29:I29"/>
    <mergeCell ref="B30:E30"/>
    <mergeCell ref="G30:I30"/>
    <mergeCell ref="B31:E31"/>
    <mergeCell ref="G31:I31"/>
    <mergeCell ref="A24:I24"/>
    <mergeCell ref="B16:I16"/>
    <mergeCell ref="B17:I17"/>
    <mergeCell ref="A18:A22"/>
    <mergeCell ref="C18:E18"/>
    <mergeCell ref="G18:H18"/>
    <mergeCell ref="B19:B20"/>
    <mergeCell ref="C19:E20"/>
    <mergeCell ref="F19:F20"/>
    <mergeCell ref="G19:H20"/>
    <mergeCell ref="I19:I20"/>
    <mergeCell ref="E21:F21"/>
    <mergeCell ref="C22:E22"/>
    <mergeCell ref="G22:H22"/>
    <mergeCell ref="E23:F23"/>
    <mergeCell ref="E9:F9"/>
    <mergeCell ref="B10:I10"/>
    <mergeCell ref="A11:A12"/>
    <mergeCell ref="B11:I12"/>
    <mergeCell ref="A13:A15"/>
    <mergeCell ref="B13:I14"/>
    <mergeCell ref="B15:I15"/>
    <mergeCell ref="B6:D6"/>
    <mergeCell ref="E6:F6"/>
    <mergeCell ref="G6:I6"/>
    <mergeCell ref="E7:F7"/>
    <mergeCell ref="A8:B8"/>
    <mergeCell ref="C8:I8"/>
    <mergeCell ref="A1:I1"/>
    <mergeCell ref="A2:I2"/>
    <mergeCell ref="A3:I3"/>
    <mergeCell ref="E4:F4"/>
    <mergeCell ref="A5:B5"/>
    <mergeCell ref="C5:I5"/>
  </mergeCells>
  <dataValidations count="1">
    <dataValidation type="list" allowBlank="1" showInputMessage="1" showErrorMessage="1" sqref="C5:I5" xr:uid="{9EE7BCC5-993A-4D86-AD4F-7E34624E90CD}">
      <formula1>$K:$K</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27E71-BDE3-4DD8-AA69-F2AAB0D4AC0F}">
  <sheetPr>
    <tabColor rgb="FFFF007F"/>
    <pageSetUpPr fitToPage="1"/>
  </sheetPr>
  <dimension ref="A1:AMK266"/>
  <sheetViews>
    <sheetView tabSelected="1"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513</v>
      </c>
      <c r="D8" s="718"/>
      <c r="E8" s="718"/>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724" t="s">
        <v>514</v>
      </c>
      <c r="C11" s="724"/>
      <c r="D11" s="724"/>
      <c r="E11" s="724"/>
      <c r="F11" s="724"/>
      <c r="G11" s="724"/>
      <c r="H11" s="724"/>
      <c r="I11" s="724"/>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BAYPINES</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x14ac:dyDescent="0.25">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x14ac:dyDescent="0.25">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x14ac:dyDescent="0.25">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BAYPINES</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BAYPINES</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BAYPINES</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BAYPINES</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x14ac:dyDescent="0.25">
      <c r="A266" s="843"/>
      <c r="B266" s="843"/>
      <c r="C266" s="843"/>
      <c r="D266" s="843"/>
      <c r="E266" s="843"/>
      <c r="F266" s="843"/>
      <c r="G266" s="843"/>
      <c r="H266" s="843"/>
      <c r="I266" s="843"/>
      <c r="J266" s="924"/>
      <c r="K266" s="924" t="s">
        <v>309</v>
      </c>
      <c r="L266" s="924"/>
    </row>
  </sheetData>
  <mergeCells count="225">
    <mergeCell ref="B265:J265"/>
    <mergeCell ref="K265:L265"/>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3" manualBreakCount="3">
    <brk id="37" max="16383" man="1"/>
    <brk id="90" max="16383" man="1"/>
    <brk id="2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0681-DAA3-41AB-BF6E-BDA49FE3B38A}">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540</v>
      </c>
      <c r="D8" s="718"/>
      <c r="E8" s="718"/>
      <c r="F8" s="955"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c r="F12" s="728"/>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DEMOPOLIS</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thickBot="1" x14ac:dyDescent="0.3">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x14ac:dyDescent="0.25">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DEMOPOLIS</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DEMOPOLIS</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DEMOPOLIS</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DEMOPOLIS</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89" max="16383" man="1"/>
    <brk id="205" max="16383" man="1"/>
    <brk id="2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3C609-F379-47E9-8FB3-FE8C51AC1071}">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543</v>
      </c>
      <c r="D8" s="718"/>
      <c r="E8" s="718"/>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DOTHAN</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DOTHAN</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DOTHAN</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DOTHAN</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DOTHAN</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086F-9080-47D5-BAB9-A363EFF8C86D}">
  <sheetPr>
    <tabColor rgb="FFFF007F"/>
    <pageSetUpPr fitToPage="1"/>
  </sheetPr>
  <dimension ref="A1:AMK292"/>
  <sheetViews>
    <sheetView topLeftCell="A4"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544</v>
      </c>
      <c r="D8" s="718"/>
      <c r="E8" s="718"/>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MARIANNA-PC</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MARIANNA-PC</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MARIANNA-PC</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MARIANNA-PC</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MARIANNA-PC</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7"/>
  <sheetViews>
    <sheetView workbookViewId="0">
      <selection activeCell="A10" sqref="A10"/>
    </sheetView>
  </sheetViews>
  <sheetFormatPr defaultRowHeight="13.2" x14ac:dyDescent="0.25"/>
  <cols>
    <col min="1" max="1" width="18" customWidth="1"/>
    <col min="2" max="2" width="57" customWidth="1"/>
    <col min="3" max="3" width="6.33203125" customWidth="1"/>
  </cols>
  <sheetData>
    <row r="1" spans="1:4" ht="13.8" x14ac:dyDescent="0.25">
      <c r="A1" s="336" t="s">
        <v>1</v>
      </c>
      <c r="B1" s="336"/>
      <c r="C1" s="336"/>
      <c r="D1" s="336"/>
    </row>
    <row r="2" spans="1:4" ht="13.8" x14ac:dyDescent="0.25">
      <c r="A2" s="336" t="s">
        <v>8</v>
      </c>
      <c r="B2" s="336"/>
      <c r="C2" s="336"/>
      <c r="D2" s="336"/>
    </row>
    <row r="3" spans="1:4" x14ac:dyDescent="0.25">
      <c r="A3" s="5"/>
      <c r="B3" s="6"/>
      <c r="C3" s="7"/>
    </row>
    <row r="4" spans="1:4" ht="13.8" x14ac:dyDescent="0.25">
      <c r="A4" s="8" t="s">
        <v>9</v>
      </c>
      <c r="B4" s="4"/>
      <c r="C4" s="7"/>
    </row>
    <row r="5" spans="1:4" x14ac:dyDescent="0.25">
      <c r="A5" s="5" t="s">
        <v>10</v>
      </c>
      <c r="B5" s="4"/>
      <c r="C5" s="7"/>
    </row>
    <row r="6" spans="1:4" x14ac:dyDescent="0.25">
      <c r="A6" s="5" t="s">
        <v>11</v>
      </c>
      <c r="B6" s="4"/>
      <c r="C6" s="7"/>
    </row>
    <row r="7" spans="1:4" x14ac:dyDescent="0.25">
      <c r="A7" s="5" t="s">
        <v>12</v>
      </c>
      <c r="B7" s="4"/>
      <c r="C7" s="7"/>
    </row>
    <row r="8" spans="1:4" x14ac:dyDescent="0.25">
      <c r="A8" s="5" t="s">
        <v>13</v>
      </c>
      <c r="B8" s="4"/>
      <c r="C8" s="7"/>
    </row>
    <row r="9" spans="1:4" x14ac:dyDescent="0.25">
      <c r="A9" s="5" t="s">
        <v>14</v>
      </c>
      <c r="B9" s="4"/>
      <c r="C9" s="7"/>
    </row>
    <row r="10" spans="1:4" ht="27.6" x14ac:dyDescent="0.25">
      <c r="A10" s="334" t="s">
        <v>15</v>
      </c>
      <c r="B10" s="3"/>
      <c r="C10" s="7"/>
      <c r="D10" s="9" t="s">
        <v>16</v>
      </c>
    </row>
    <row r="11" spans="1:4" x14ac:dyDescent="0.25">
      <c r="A11" s="5" t="s">
        <v>17</v>
      </c>
      <c r="B11" s="4"/>
      <c r="C11" s="7"/>
    </row>
    <row r="12" spans="1:4" x14ac:dyDescent="0.25">
      <c r="A12" s="5" t="s">
        <v>18</v>
      </c>
      <c r="B12" s="4"/>
      <c r="C12" s="7"/>
    </row>
    <row r="13" spans="1:4" x14ac:dyDescent="0.25">
      <c r="A13" s="5" t="s">
        <v>19</v>
      </c>
      <c r="B13" s="4"/>
      <c r="C13" s="7"/>
    </row>
    <row r="14" spans="1:4" x14ac:dyDescent="0.25">
      <c r="A14" s="5" t="s">
        <v>20</v>
      </c>
      <c r="B14" s="4"/>
      <c r="C14" s="7"/>
    </row>
    <row r="15" spans="1:4" ht="26.4" x14ac:dyDescent="0.25">
      <c r="A15" s="5" t="s">
        <v>21</v>
      </c>
      <c r="B15" s="4"/>
      <c r="C15" s="7"/>
    </row>
    <row r="16" spans="1:4" ht="21" customHeight="1" x14ac:dyDescent="0.25">
      <c r="A16" s="5" t="s">
        <v>22</v>
      </c>
      <c r="B16" s="3"/>
      <c r="C16" s="7"/>
    </row>
    <row r="17" spans="1:4" ht="26.4" x14ac:dyDescent="0.25">
      <c r="A17" s="5" t="s">
        <v>23</v>
      </c>
      <c r="B17" s="3"/>
      <c r="C17" s="7"/>
    </row>
    <row r="18" spans="1:4" x14ac:dyDescent="0.25">
      <c r="A18" s="5" t="s">
        <v>24</v>
      </c>
      <c r="B18" s="3"/>
      <c r="C18" s="7"/>
    </row>
    <row r="19" spans="1:4" ht="13.5" customHeight="1" x14ac:dyDescent="0.25">
      <c r="A19" s="5" t="s">
        <v>25</v>
      </c>
      <c r="B19" s="3"/>
      <c r="C19" s="7"/>
    </row>
    <row r="20" spans="1:4" ht="25.5" customHeight="1" x14ac:dyDescent="0.25">
      <c r="A20" s="5" t="s">
        <v>26</v>
      </c>
      <c r="B20" s="3"/>
      <c r="C20" s="7"/>
    </row>
    <row r="21" spans="1:4" ht="13.5" customHeight="1" x14ac:dyDescent="0.25">
      <c r="A21" s="5" t="s">
        <v>27</v>
      </c>
      <c r="B21" s="3"/>
      <c r="C21" s="7"/>
    </row>
    <row r="22" spans="1:4" ht="17.25" customHeight="1" x14ac:dyDescent="0.25">
      <c r="A22" s="5" t="s">
        <v>28</v>
      </c>
      <c r="B22" s="3"/>
      <c r="C22" s="7"/>
      <c r="D22" s="1"/>
    </row>
    <row r="23" spans="1:4" x14ac:dyDescent="0.25">
      <c r="A23" s="5" t="s">
        <v>29</v>
      </c>
      <c r="B23" s="3"/>
      <c r="C23" s="7"/>
    </row>
    <row r="24" spans="1:4" ht="13.5" customHeight="1" x14ac:dyDescent="0.25">
      <c r="A24" s="5" t="s">
        <v>30</v>
      </c>
      <c r="B24" s="3"/>
      <c r="C24" s="7"/>
      <c r="D24" s="2"/>
    </row>
    <row r="25" spans="1:4" x14ac:dyDescent="0.25">
      <c r="A25" s="5"/>
      <c r="B25" s="3"/>
      <c r="C25" s="7"/>
      <c r="D25" s="2"/>
    </row>
    <row r="26" spans="1:4" x14ac:dyDescent="0.25">
      <c r="A26" s="5"/>
      <c r="B26" s="3"/>
      <c r="C26" s="7"/>
      <c r="D26" s="2"/>
    </row>
    <row r="27" spans="1:4" x14ac:dyDescent="0.25">
      <c r="A27" s="5"/>
      <c r="B27" s="3"/>
      <c r="C27" s="7"/>
      <c r="D27" s="2"/>
    </row>
    <row r="28" spans="1:4" x14ac:dyDescent="0.25">
      <c r="A28" s="5"/>
      <c r="B28" s="3"/>
      <c r="C28" s="7"/>
      <c r="D28" s="2"/>
    </row>
    <row r="29" spans="1:4" x14ac:dyDescent="0.25">
      <c r="A29" s="5"/>
      <c r="B29" s="3"/>
      <c r="C29" s="7"/>
      <c r="D29" s="2"/>
    </row>
    <row r="30" spans="1:4" x14ac:dyDescent="0.25">
      <c r="A30" s="5" t="s">
        <v>31</v>
      </c>
      <c r="B30" s="3"/>
      <c r="C30" s="7"/>
      <c r="D30" s="2"/>
    </row>
    <row r="31" spans="1:4" x14ac:dyDescent="0.25">
      <c r="A31" s="5" t="s">
        <v>32</v>
      </c>
      <c r="B31" s="3"/>
      <c r="C31" s="7"/>
      <c r="D31" s="2"/>
    </row>
    <row r="32" spans="1:4" x14ac:dyDescent="0.25">
      <c r="A32" s="5" t="s">
        <v>33</v>
      </c>
      <c r="B32" s="3"/>
      <c r="C32" s="7"/>
    </row>
    <row r="33" spans="1:4" ht="26.4" x14ac:dyDescent="0.25">
      <c r="A33" s="5" t="s">
        <v>34</v>
      </c>
      <c r="B33" s="3"/>
      <c r="C33" s="7"/>
    </row>
    <row r="34" spans="1:4" x14ac:dyDescent="0.25">
      <c r="A34" s="5" t="s">
        <v>35</v>
      </c>
      <c r="B34" s="3"/>
      <c r="C34" s="7"/>
    </row>
    <row r="35" spans="1:4" x14ac:dyDescent="0.25">
      <c r="A35" s="5" t="s">
        <v>36</v>
      </c>
      <c r="B35" s="3"/>
      <c r="C35" s="7"/>
    </row>
    <row r="36" spans="1:4" x14ac:dyDescent="0.25">
      <c r="A36" s="5" t="s">
        <v>37</v>
      </c>
      <c r="B36" s="3"/>
      <c r="C36" s="7"/>
    </row>
    <row r="37" spans="1:4" ht="26.4" x14ac:dyDescent="0.25">
      <c r="A37" s="5" t="s">
        <v>38</v>
      </c>
      <c r="B37" s="3"/>
      <c r="C37" s="7"/>
    </row>
    <row r="38" spans="1:4" x14ac:dyDescent="0.25">
      <c r="A38" s="5" t="s">
        <v>39</v>
      </c>
      <c r="B38" s="3"/>
      <c r="C38" s="7"/>
    </row>
    <row r="39" spans="1:4" x14ac:dyDescent="0.25">
      <c r="A39" s="5" t="s">
        <v>40</v>
      </c>
      <c r="B39" s="3"/>
      <c r="C39" s="7"/>
    </row>
    <row r="40" spans="1:4" x14ac:dyDescent="0.25">
      <c r="A40" s="5"/>
      <c r="B40" s="3"/>
      <c r="C40" s="7"/>
    </row>
    <row r="41" spans="1:4" x14ac:dyDescent="0.25">
      <c r="A41" s="5" t="s">
        <v>41</v>
      </c>
      <c r="B41" s="3"/>
      <c r="C41" s="7"/>
    </row>
    <row r="42" spans="1:4" x14ac:dyDescent="0.25">
      <c r="A42" s="5" t="s">
        <v>42</v>
      </c>
      <c r="B42" s="3"/>
      <c r="C42" s="7"/>
      <c r="D42" s="1"/>
    </row>
    <row r="43" spans="1:4" x14ac:dyDescent="0.25">
      <c r="A43" s="5" t="s">
        <v>43</v>
      </c>
      <c r="B43" s="3"/>
      <c r="C43" s="7"/>
    </row>
    <row r="44" spans="1:4" x14ac:dyDescent="0.25">
      <c r="A44" s="5" t="s">
        <v>44</v>
      </c>
      <c r="B44" s="3"/>
      <c r="C44" s="7"/>
    </row>
    <row r="45" spans="1:4" ht="11.25" customHeight="1" x14ac:dyDescent="0.25">
      <c r="A45" s="5"/>
      <c r="B45" s="6"/>
      <c r="C45" s="7"/>
    </row>
    <row r="46" spans="1:4" x14ac:dyDescent="0.25">
      <c r="A46" s="5" t="s">
        <v>45</v>
      </c>
      <c r="B46" s="4"/>
      <c r="C46" s="7"/>
    </row>
    <row r="47" spans="1:4" x14ac:dyDescent="0.25">
      <c r="A47" s="5" t="s">
        <v>46</v>
      </c>
      <c r="B47" s="3"/>
      <c r="C47" s="7"/>
    </row>
  </sheetData>
  <mergeCells count="2">
    <mergeCell ref="A1:D1"/>
    <mergeCell ref="A2:D2"/>
  </mergeCells>
  <pageMargins left="0.7" right="0.7" top="0.75" bottom="0.75" header="0.3" footer="0.3"/>
  <pageSetup scale="96" orientation="portrait" r:id="rId1"/>
  <headerFooter>
    <oddFooter>&amp;LAWF UMW Workbook R-1/3/19&amp;C&amp;A&amp;RPage 37-5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F415-D254-4BDE-A0F6-C4BD810D648D}">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545</v>
      </c>
      <c r="D8" s="718"/>
      <c r="E8" s="718"/>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MOBILE</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MOBILE</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MOBILE</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MOBILE</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MOBILE</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397-0770-47FC-A9A1-1A6A9638C955}">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718" t="s">
        <v>546</v>
      </c>
      <c r="D8" s="718"/>
      <c r="E8" s="718"/>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MONTGOMERY/OPELIKA</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MONTGOMERY/OPELIKA</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MONTGOMERY/OPELIKA</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MONTGOMERY/OPELIKA</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MONTGOMERY/OPELIKA</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FFB3-FF1B-45DA-812C-CE67B7C6C68F}">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972" t="s">
        <v>547</v>
      </c>
      <c r="D8" s="972"/>
      <c r="E8" s="972"/>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MONTGOMERY/PRATTVILLE</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MONTGOMERY/PRATTVILLE</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MONTGOMERY/PRATTVILLE</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MONTGOMERY/PRATTVILLE</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MONTGOMERY/PRATTVILLE</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7D223-E9D0-4438-BAEC-CB023A651CEE}">
  <sheetPr>
    <tabColor rgb="FFFF007F"/>
    <pageSetUpPr fitToPage="1"/>
  </sheetPr>
  <dimension ref="A1:AMK292"/>
  <sheetViews>
    <sheetView zoomScaleNormal="100" workbookViewId="0">
      <selection activeCell="B11" sqref="B11:I11"/>
    </sheetView>
  </sheetViews>
  <sheetFormatPr defaultRowHeight="13.8" x14ac:dyDescent="0.25"/>
  <cols>
    <col min="1" max="1" width="10" style="711" customWidth="1"/>
    <col min="2" max="2" width="10.44140625" style="711" customWidth="1"/>
    <col min="3" max="3" width="11.88671875" style="711" customWidth="1"/>
    <col min="4" max="4" width="8.88671875" style="711" customWidth="1"/>
    <col min="5" max="5" width="9.44140625" style="711" customWidth="1"/>
    <col min="6" max="6" width="10.21875" style="711" customWidth="1"/>
    <col min="7" max="7" width="11.109375" style="711" customWidth="1"/>
    <col min="8" max="8" width="10" style="711" customWidth="1"/>
    <col min="9" max="9" width="9.88671875" style="711" customWidth="1"/>
    <col min="10" max="10" width="6.77734375" style="713" customWidth="1"/>
    <col min="11" max="12" width="5.6640625" style="713" customWidth="1"/>
    <col min="13" max="13" width="2.88671875" style="710" customWidth="1"/>
    <col min="14" max="1025" width="10" style="711" customWidth="1"/>
    <col min="1026" max="16384" width="8.88671875" style="917"/>
  </cols>
  <sheetData>
    <row r="1" spans="1:18" ht="12" customHeight="1" thickBot="1" x14ac:dyDescent="0.3">
      <c r="A1" s="708" t="s">
        <v>214</v>
      </c>
      <c r="B1" s="708"/>
      <c r="C1" s="708"/>
      <c r="D1" s="708"/>
      <c r="E1" s="708"/>
      <c r="F1" s="708"/>
      <c r="G1" s="708"/>
      <c r="H1" s="708"/>
      <c r="I1" s="708"/>
      <c r="J1" s="709" t="s">
        <v>215</v>
      </c>
      <c r="K1" s="709"/>
      <c r="L1" s="709"/>
    </row>
    <row r="2" spans="1:18" ht="19.5" customHeight="1" thickBot="1" x14ac:dyDescent="0.3">
      <c r="A2" s="708"/>
      <c r="B2" s="708"/>
      <c r="C2" s="708"/>
      <c r="D2" s="708"/>
      <c r="E2" s="708"/>
      <c r="F2" s="708"/>
      <c r="G2" s="708"/>
      <c r="H2" s="708"/>
      <c r="I2" s="708"/>
      <c r="J2" s="712">
        <v>2020</v>
      </c>
      <c r="K2" s="712"/>
      <c r="L2" s="712"/>
      <c r="M2" s="710" t="s">
        <v>216</v>
      </c>
    </row>
    <row r="3" spans="1:18" ht="4.95" customHeight="1" x14ac:dyDescent="0.25"/>
    <row r="4" spans="1:18" ht="26.25" customHeight="1" x14ac:dyDescent="0.25">
      <c r="A4" s="714" t="s">
        <v>217</v>
      </c>
      <c r="B4" s="714"/>
      <c r="C4" s="714"/>
      <c r="D4" s="714"/>
      <c r="E4" s="714"/>
      <c r="F4" s="714"/>
      <c r="G4" s="714"/>
      <c r="H4" s="714"/>
      <c r="I4" s="714"/>
      <c r="J4" s="714"/>
      <c r="K4" s="714"/>
      <c r="L4" s="714"/>
    </row>
    <row r="5" spans="1:18" x14ac:dyDescent="0.25">
      <c r="A5" s="715" t="s">
        <v>218</v>
      </c>
      <c r="B5" s="715"/>
      <c r="C5" s="715"/>
      <c r="D5" s="715"/>
      <c r="E5" s="715"/>
      <c r="F5" s="715"/>
      <c r="G5" s="715"/>
      <c r="H5" s="715"/>
      <c r="I5" s="715"/>
      <c r="J5" s="715"/>
      <c r="K5" s="715"/>
      <c r="L5" s="715"/>
    </row>
    <row r="6" spans="1:18" ht="3" customHeight="1" x14ac:dyDescent="0.3">
      <c r="A6" s="716"/>
      <c r="B6" s="716"/>
      <c r="C6" s="716"/>
      <c r="D6" s="716"/>
      <c r="E6" s="716"/>
      <c r="F6" s="716"/>
      <c r="G6" s="716"/>
      <c r="H6" s="716"/>
      <c r="I6" s="716"/>
    </row>
    <row r="7" spans="1:18" ht="7.2" customHeight="1" x14ac:dyDescent="0.25"/>
    <row r="8" spans="1:18" ht="19.5" customHeight="1" x14ac:dyDescent="0.25">
      <c r="A8" s="717" t="s">
        <v>219</v>
      </c>
      <c r="B8" s="717"/>
      <c r="C8" s="972" t="s">
        <v>548</v>
      </c>
      <c r="D8" s="972"/>
      <c r="E8" s="972"/>
      <c r="F8" s="719" t="s">
        <v>120</v>
      </c>
      <c r="G8" s="720"/>
      <c r="H8" s="720"/>
      <c r="I8" s="720"/>
    </row>
    <row r="9" spans="1:18" x14ac:dyDescent="0.25">
      <c r="A9" s="721" t="s">
        <v>220</v>
      </c>
      <c r="B9" s="722"/>
      <c r="C9" s="722"/>
      <c r="D9" s="722"/>
      <c r="E9" s="722"/>
      <c r="F9" s="722"/>
      <c r="G9" s="722"/>
      <c r="H9" s="722"/>
      <c r="I9" s="722"/>
    </row>
    <row r="10" spans="1:18" ht="9" customHeight="1" thickBot="1" x14ac:dyDescent="0.3"/>
    <row r="11" spans="1:18" ht="31.8" customHeight="1" thickBot="1" x14ac:dyDescent="0.3">
      <c r="A11" s="723">
        <v>1</v>
      </c>
      <c r="B11" s="956" t="s">
        <v>514</v>
      </c>
      <c r="C11" s="956"/>
      <c r="D11" s="956"/>
      <c r="E11" s="956"/>
      <c r="F11" s="956"/>
      <c r="G11" s="956"/>
      <c r="H11" s="956"/>
      <c r="I11" s="956"/>
    </row>
    <row r="12" spans="1:18" s="725" customFormat="1" ht="72.75" customHeight="1" thickBot="1" x14ac:dyDescent="0.3">
      <c r="B12" s="726" t="s">
        <v>221</v>
      </c>
      <c r="C12" s="726"/>
      <c r="D12" s="727" t="s">
        <v>222</v>
      </c>
      <c r="E12" s="728" t="s">
        <v>515</v>
      </c>
      <c r="F12" s="728" t="s">
        <v>516</v>
      </c>
      <c r="G12" s="728"/>
      <c r="H12" s="729" t="s">
        <v>210</v>
      </c>
      <c r="I12" s="730" t="s">
        <v>517</v>
      </c>
      <c r="J12" s="730"/>
      <c r="K12" s="730"/>
      <c r="L12" s="731"/>
      <c r="M12" s="732"/>
      <c r="N12" s="732"/>
      <c r="O12" s="732"/>
      <c r="P12" s="732"/>
      <c r="Q12" s="732"/>
      <c r="R12" s="732"/>
    </row>
    <row r="13" spans="1:18" s="725" customFormat="1" ht="15" customHeight="1" x14ac:dyDescent="0.25">
      <c r="A13" s="733">
        <v>1</v>
      </c>
      <c r="B13" s="734"/>
      <c r="C13" s="734"/>
      <c r="D13" s="735"/>
      <c r="E13" s="735"/>
      <c r="F13" s="735"/>
      <c r="G13" s="736"/>
      <c r="H13" s="737">
        <f>SUM(E13:G13)</f>
        <v>0</v>
      </c>
      <c r="I13" s="730"/>
      <c r="J13" s="730"/>
      <c r="K13" s="730"/>
      <c r="L13" s="731"/>
      <c r="M13" s="738"/>
    </row>
    <row r="14" spans="1:18" s="725" customFormat="1" ht="15" customHeight="1" x14ac:dyDescent="0.25">
      <c r="A14" s="733">
        <v>2</v>
      </c>
      <c r="B14" s="739"/>
      <c r="C14" s="739"/>
      <c r="D14" s="740"/>
      <c r="E14" s="740"/>
      <c r="F14" s="741"/>
      <c r="G14" s="741"/>
      <c r="H14" s="737">
        <f t="shared" ref="H14:H35" si="0">SUM(E14:G14)</f>
        <v>0</v>
      </c>
      <c r="I14" s="730"/>
      <c r="J14" s="730"/>
      <c r="K14" s="730"/>
      <c r="L14" s="731"/>
      <c r="M14" s="738"/>
    </row>
    <row r="15" spans="1:18" s="725" customFormat="1" ht="13.95" customHeight="1" x14ac:dyDescent="0.25">
      <c r="A15" s="733">
        <v>3</v>
      </c>
      <c r="B15" s="739"/>
      <c r="C15" s="739"/>
      <c r="D15" s="740"/>
      <c r="E15" s="740"/>
      <c r="F15" s="741"/>
      <c r="G15" s="741"/>
      <c r="H15" s="737">
        <f t="shared" si="0"/>
        <v>0</v>
      </c>
      <c r="I15" s="730"/>
      <c r="J15" s="730"/>
      <c r="K15" s="730"/>
      <c r="L15" s="731"/>
      <c r="M15" s="738"/>
    </row>
    <row r="16" spans="1:18" s="725" customFormat="1" ht="15" customHeight="1" x14ac:dyDescent="0.25">
      <c r="A16" s="733">
        <v>4</v>
      </c>
      <c r="B16" s="739"/>
      <c r="C16" s="739"/>
      <c r="D16" s="740"/>
      <c r="E16" s="740"/>
      <c r="F16" s="741"/>
      <c r="G16" s="741"/>
      <c r="H16" s="737">
        <f t="shared" si="0"/>
        <v>0</v>
      </c>
      <c r="I16" s="730"/>
      <c r="J16" s="730"/>
      <c r="K16" s="730"/>
      <c r="L16" s="731"/>
      <c r="M16" s="738"/>
    </row>
    <row r="17" spans="1:13" s="725" customFormat="1" ht="15" customHeight="1" x14ac:dyDescent="0.25">
      <c r="A17" s="733">
        <v>5</v>
      </c>
      <c r="B17" s="739"/>
      <c r="C17" s="739"/>
      <c r="D17" s="740"/>
      <c r="E17" s="740"/>
      <c r="F17" s="741"/>
      <c r="G17" s="741"/>
      <c r="H17" s="737">
        <f t="shared" si="0"/>
        <v>0</v>
      </c>
      <c r="J17" s="731"/>
      <c r="K17" s="731"/>
      <c r="L17" s="731"/>
      <c r="M17" s="738"/>
    </row>
    <row r="18" spans="1:13" s="725" customFormat="1" ht="13.95" customHeight="1" x14ac:dyDescent="0.25">
      <c r="A18" s="733">
        <v>6</v>
      </c>
      <c r="B18" s="739"/>
      <c r="C18" s="739"/>
      <c r="D18" s="740"/>
      <c r="E18" s="740"/>
      <c r="F18" s="741"/>
      <c r="G18" s="741"/>
      <c r="H18" s="737">
        <f t="shared" si="0"/>
        <v>0</v>
      </c>
      <c r="J18" s="731"/>
      <c r="K18" s="731"/>
      <c r="L18" s="731"/>
      <c r="M18" s="738"/>
    </row>
    <row r="19" spans="1:13" s="725" customFormat="1" ht="15" customHeight="1" x14ac:dyDescent="0.25">
      <c r="A19" s="733">
        <v>7</v>
      </c>
      <c r="B19" s="739"/>
      <c r="C19" s="739"/>
      <c r="D19" s="740"/>
      <c r="E19" s="740"/>
      <c r="F19" s="741"/>
      <c r="G19" s="741"/>
      <c r="H19" s="737">
        <f t="shared" si="0"/>
        <v>0</v>
      </c>
      <c r="J19" s="731"/>
      <c r="K19" s="731"/>
      <c r="L19" s="731"/>
      <c r="M19" s="738"/>
    </row>
    <row r="20" spans="1:13" s="725" customFormat="1" ht="15" customHeight="1" x14ac:dyDescent="0.25">
      <c r="A20" s="733">
        <v>8</v>
      </c>
      <c r="B20" s="739"/>
      <c r="C20" s="739"/>
      <c r="D20" s="740"/>
      <c r="E20" s="740"/>
      <c r="F20" s="741"/>
      <c r="G20" s="741"/>
      <c r="H20" s="737">
        <f t="shared" si="0"/>
        <v>0</v>
      </c>
      <c r="J20" s="731"/>
      <c r="K20" s="731"/>
      <c r="L20" s="731"/>
      <c r="M20" s="738"/>
    </row>
    <row r="21" spans="1:13" s="725" customFormat="1" ht="15" customHeight="1" x14ac:dyDescent="0.25">
      <c r="A21" s="733">
        <v>9</v>
      </c>
      <c r="B21" s="739"/>
      <c r="C21" s="739"/>
      <c r="D21" s="740"/>
      <c r="E21" s="740"/>
      <c r="F21" s="741"/>
      <c r="G21" s="741"/>
      <c r="H21" s="737">
        <f t="shared" si="0"/>
        <v>0</v>
      </c>
      <c r="J21" s="731"/>
      <c r="K21" s="731"/>
      <c r="L21" s="731"/>
      <c r="M21" s="738"/>
    </row>
    <row r="22" spans="1:13" s="725" customFormat="1" x14ac:dyDescent="0.25">
      <c r="A22" s="733">
        <v>10</v>
      </c>
      <c r="B22" s="742"/>
      <c r="C22" s="743"/>
      <c r="D22" s="740"/>
      <c r="E22" s="740"/>
      <c r="F22" s="740"/>
      <c r="G22" s="741"/>
      <c r="H22" s="737">
        <f t="shared" si="0"/>
        <v>0</v>
      </c>
      <c r="J22" s="731"/>
      <c r="K22" s="731"/>
      <c r="L22" s="731"/>
      <c r="M22" s="738"/>
    </row>
    <row r="23" spans="1:13" s="725" customFormat="1" x14ac:dyDescent="0.25">
      <c r="A23" s="733">
        <v>11</v>
      </c>
      <c r="B23" s="742"/>
      <c r="C23" s="743"/>
      <c r="D23" s="740"/>
      <c r="E23" s="740"/>
      <c r="F23" s="741"/>
      <c r="G23" s="741"/>
      <c r="H23" s="737">
        <f t="shared" si="0"/>
        <v>0</v>
      </c>
      <c r="J23" s="731"/>
      <c r="K23" s="731"/>
      <c r="L23" s="731"/>
      <c r="M23" s="738"/>
    </row>
    <row r="24" spans="1:13" s="725" customFormat="1" x14ac:dyDescent="0.25">
      <c r="A24" s="733">
        <v>12</v>
      </c>
      <c r="B24" s="742"/>
      <c r="C24" s="743"/>
      <c r="D24" s="740"/>
      <c r="E24" s="740"/>
      <c r="F24" s="741"/>
      <c r="G24" s="741"/>
      <c r="H24" s="737">
        <f t="shared" si="0"/>
        <v>0</v>
      </c>
      <c r="J24" s="731"/>
      <c r="K24" s="731"/>
      <c r="L24" s="731"/>
      <c r="M24" s="738"/>
    </row>
    <row r="25" spans="1:13" s="725" customFormat="1" x14ac:dyDescent="0.25">
      <c r="A25" s="733">
        <v>13</v>
      </c>
      <c r="B25" s="742"/>
      <c r="C25" s="743"/>
      <c r="D25" s="740"/>
      <c r="E25" s="740"/>
      <c r="F25" s="741"/>
      <c r="G25" s="741"/>
      <c r="H25" s="737">
        <f t="shared" si="0"/>
        <v>0</v>
      </c>
      <c r="J25" s="731"/>
      <c r="K25" s="731"/>
      <c r="L25" s="731"/>
      <c r="M25" s="738"/>
    </row>
    <row r="26" spans="1:13" s="725" customFormat="1" ht="15" customHeight="1" x14ac:dyDescent="0.25">
      <c r="A26" s="733">
        <v>14</v>
      </c>
      <c r="B26" s="744"/>
      <c r="C26" s="745"/>
      <c r="D26" s="740"/>
      <c r="E26" s="740"/>
      <c r="F26" s="741"/>
      <c r="G26" s="741"/>
      <c r="H26" s="737">
        <f t="shared" si="0"/>
        <v>0</v>
      </c>
      <c r="J26" s="731"/>
      <c r="K26" s="731"/>
      <c r="L26" s="731"/>
      <c r="M26" s="738"/>
    </row>
    <row r="27" spans="1:13" s="725" customFormat="1" x14ac:dyDescent="0.25">
      <c r="A27" s="733">
        <v>15</v>
      </c>
      <c r="B27" s="744"/>
      <c r="C27" s="745"/>
      <c r="D27" s="740"/>
      <c r="E27" s="740"/>
      <c r="F27" s="741"/>
      <c r="G27" s="741"/>
      <c r="H27" s="737">
        <f t="shared" si="0"/>
        <v>0</v>
      </c>
      <c r="J27" s="731"/>
      <c r="K27" s="731"/>
      <c r="L27" s="731"/>
      <c r="M27" s="738"/>
    </row>
    <row r="28" spans="1:13" s="725" customFormat="1" ht="15" customHeight="1" x14ac:dyDescent="0.25">
      <c r="A28" s="733">
        <v>16</v>
      </c>
      <c r="B28" s="744"/>
      <c r="C28" s="745"/>
      <c r="D28" s="740"/>
      <c r="E28" s="740"/>
      <c r="F28" s="741"/>
      <c r="G28" s="741"/>
      <c r="H28" s="737">
        <f t="shared" si="0"/>
        <v>0</v>
      </c>
      <c r="J28" s="731"/>
      <c r="K28" s="731"/>
      <c r="L28" s="731"/>
      <c r="M28" s="738"/>
    </row>
    <row r="29" spans="1:13" s="725" customFormat="1" x14ac:dyDescent="0.25">
      <c r="A29" s="733">
        <v>17</v>
      </c>
      <c r="B29" s="744"/>
      <c r="C29" s="745"/>
      <c r="D29" s="740"/>
      <c r="E29" s="740"/>
      <c r="F29" s="741"/>
      <c r="G29" s="741"/>
      <c r="H29" s="737">
        <f t="shared" si="0"/>
        <v>0</v>
      </c>
      <c r="J29" s="731"/>
      <c r="K29" s="731"/>
      <c r="L29" s="731"/>
      <c r="M29" s="738"/>
    </row>
    <row r="30" spans="1:13" s="725" customFormat="1" x14ac:dyDescent="0.25">
      <c r="A30" s="733">
        <v>18</v>
      </c>
      <c r="B30" s="744"/>
      <c r="C30" s="745"/>
      <c r="D30" s="740"/>
      <c r="E30" s="740"/>
      <c r="F30" s="741"/>
      <c r="G30" s="741"/>
      <c r="H30" s="737">
        <f t="shared" si="0"/>
        <v>0</v>
      </c>
      <c r="J30" s="731"/>
      <c r="K30" s="731"/>
      <c r="L30" s="731"/>
      <c r="M30" s="738"/>
    </row>
    <row r="31" spans="1:13" ht="16.5" customHeight="1" x14ac:dyDescent="0.25">
      <c r="A31" s="733">
        <v>19</v>
      </c>
      <c r="B31" s="744"/>
      <c r="C31" s="745"/>
      <c r="D31" s="740"/>
      <c r="E31" s="746"/>
      <c r="F31" s="746"/>
      <c r="G31" s="747"/>
      <c r="H31" s="737">
        <f t="shared" si="0"/>
        <v>0</v>
      </c>
      <c r="I31" s="748" t="s">
        <v>223</v>
      </c>
      <c r="J31" s="748"/>
      <c r="K31" s="748"/>
      <c r="L31" s="748"/>
    </row>
    <row r="32" spans="1:13" ht="16.5" customHeight="1" x14ac:dyDescent="0.25">
      <c r="A32" s="749">
        <v>20</v>
      </c>
      <c r="B32" s="750"/>
      <c r="C32" s="750"/>
      <c r="D32" s="741"/>
      <c r="E32" s="746"/>
      <c r="F32" s="746"/>
      <c r="G32" s="747"/>
      <c r="H32" s="737">
        <f t="shared" si="0"/>
        <v>0</v>
      </c>
      <c r="I32" s="748"/>
      <c r="J32" s="748"/>
      <c r="K32" s="748"/>
      <c r="L32" s="748"/>
    </row>
    <row r="33" spans="1:13" ht="15" customHeight="1" x14ac:dyDescent="0.25">
      <c r="A33" s="749">
        <v>21</v>
      </c>
      <c r="B33" s="750"/>
      <c r="C33" s="750"/>
      <c r="D33" s="741"/>
      <c r="E33" s="746"/>
      <c r="F33" s="746"/>
      <c r="G33" s="747"/>
      <c r="H33" s="737">
        <f t="shared" si="0"/>
        <v>0</v>
      </c>
      <c r="I33" s="748"/>
      <c r="J33" s="748"/>
      <c r="K33" s="748"/>
      <c r="L33" s="748"/>
    </row>
    <row r="34" spans="1:13" ht="15" customHeight="1" x14ac:dyDescent="0.25">
      <c r="A34" s="749">
        <v>22</v>
      </c>
      <c r="B34" s="750"/>
      <c r="C34" s="750"/>
      <c r="D34" s="741"/>
      <c r="E34" s="746"/>
      <c r="F34" s="746"/>
      <c r="G34" s="747"/>
      <c r="H34" s="737">
        <f t="shared" si="0"/>
        <v>0</v>
      </c>
    </row>
    <row r="35" spans="1:13" ht="15" customHeight="1" x14ac:dyDescent="0.25">
      <c r="A35" s="749">
        <v>23</v>
      </c>
      <c r="B35" s="750"/>
      <c r="C35" s="750"/>
      <c r="D35" s="746"/>
      <c r="E35" s="746"/>
      <c r="F35" s="746"/>
      <c r="G35" s="747"/>
      <c r="H35" s="737">
        <f t="shared" si="0"/>
        <v>0</v>
      </c>
    </row>
    <row r="36" spans="1:13" ht="15.75" customHeight="1" thickBot="1" x14ac:dyDescent="0.3">
      <c r="A36" s="749">
        <v>24</v>
      </c>
      <c r="B36" s="751"/>
      <c r="C36" s="751"/>
      <c r="D36" s="752"/>
      <c r="E36" s="752"/>
      <c r="F36" s="752"/>
      <c r="G36" s="753"/>
      <c r="H36" s="754"/>
    </row>
    <row r="37" spans="1:13" ht="13.95" customHeight="1" thickBot="1" x14ac:dyDescent="0.3">
      <c r="A37" s="755"/>
      <c r="B37" s="756" t="s">
        <v>225</v>
      </c>
      <c r="C37" s="756"/>
      <c r="D37" s="757"/>
      <c r="E37" s="758">
        <f>SUM(E13:E36)</f>
        <v>0</v>
      </c>
      <c r="F37" s="758">
        <f t="shared" ref="F37:H37" si="1">SUM(F13:F36)</f>
        <v>0</v>
      </c>
      <c r="G37" s="758">
        <f t="shared" si="1"/>
        <v>0</v>
      </c>
      <c r="H37" s="758">
        <f t="shared" si="1"/>
        <v>0</v>
      </c>
    </row>
    <row r="38" spans="1:13" ht="10.5" customHeight="1" thickBot="1" x14ac:dyDescent="0.3">
      <c r="A38" s="755"/>
    </row>
    <row r="39" spans="1:13" ht="35.25" customHeight="1" thickBot="1" x14ac:dyDescent="0.35">
      <c r="A39" s="723">
        <v>2</v>
      </c>
      <c r="B39" s="759" t="s">
        <v>226</v>
      </c>
      <c r="C39" s="759"/>
      <c r="D39" s="760" t="s">
        <v>227</v>
      </c>
      <c r="E39" s="761" t="s">
        <v>228</v>
      </c>
      <c r="F39" s="760" t="s">
        <v>229</v>
      </c>
      <c r="G39" s="760" t="s">
        <v>230</v>
      </c>
      <c r="H39" s="762" t="s">
        <v>231</v>
      </c>
      <c r="I39" s="763">
        <f>$J$2</f>
        <v>2020</v>
      </c>
      <c r="J39" s="764"/>
      <c r="K39" s="764"/>
      <c r="L39" s="764"/>
    </row>
    <row r="40" spans="1:13" ht="15" customHeight="1" x14ac:dyDescent="0.25">
      <c r="A40" s="721">
        <f t="shared" ref="A40:B55" si="2">A13</f>
        <v>1</v>
      </c>
      <c r="B40" s="734">
        <f>B13</f>
        <v>0</v>
      </c>
      <c r="C40" s="734"/>
      <c r="D40" s="765"/>
      <c r="E40" s="765"/>
      <c r="F40" s="765"/>
      <c r="G40" s="765"/>
      <c r="H40" s="766">
        <f t="shared" ref="H40:H60" si="3">SUM(D40:G40)</f>
        <v>0</v>
      </c>
      <c r="I40" s="767"/>
    </row>
    <row r="41" spans="1:13" s="755" customFormat="1" ht="15" customHeight="1" x14ac:dyDescent="0.25">
      <c r="A41" s="721">
        <f t="shared" si="2"/>
        <v>2</v>
      </c>
      <c r="B41" s="734">
        <f t="shared" si="2"/>
        <v>0</v>
      </c>
      <c r="C41" s="734"/>
      <c r="D41" s="768"/>
      <c r="E41" s="768"/>
      <c r="F41" s="768"/>
      <c r="G41" s="768"/>
      <c r="H41" s="766">
        <f t="shared" si="3"/>
        <v>0</v>
      </c>
      <c r="I41" s="769"/>
      <c r="J41" s="769"/>
      <c r="K41" s="769"/>
      <c r="L41" s="770"/>
      <c r="M41" s="771"/>
    </row>
    <row r="42" spans="1:13" s="755" customFormat="1" ht="15" customHeight="1" x14ac:dyDescent="0.25">
      <c r="A42" s="721">
        <f t="shared" si="2"/>
        <v>3</v>
      </c>
      <c r="B42" s="734">
        <f t="shared" si="2"/>
        <v>0</v>
      </c>
      <c r="C42" s="734"/>
      <c r="D42" s="768"/>
      <c r="E42" s="768"/>
      <c r="F42" s="768"/>
      <c r="G42" s="768"/>
      <c r="H42" s="766">
        <f t="shared" si="3"/>
        <v>0</v>
      </c>
      <c r="I42" s="769"/>
      <c r="J42" s="769"/>
      <c r="K42" s="769"/>
      <c r="L42" s="770"/>
      <c r="M42" s="771"/>
    </row>
    <row r="43" spans="1:13" s="755" customFormat="1" ht="15" customHeight="1" x14ac:dyDescent="0.25">
      <c r="A43" s="721">
        <f t="shared" si="2"/>
        <v>4</v>
      </c>
      <c r="B43" s="734">
        <f>B16</f>
        <v>0</v>
      </c>
      <c r="C43" s="734"/>
      <c r="D43" s="768"/>
      <c r="E43" s="768"/>
      <c r="F43" s="768"/>
      <c r="G43" s="768"/>
      <c r="H43" s="766">
        <f t="shared" si="3"/>
        <v>0</v>
      </c>
      <c r="I43" s="769"/>
      <c r="J43" s="769"/>
      <c r="K43" s="769"/>
      <c r="L43" s="770"/>
      <c r="M43" s="771"/>
    </row>
    <row r="44" spans="1:13" s="755" customFormat="1" ht="15" customHeight="1" x14ac:dyDescent="0.25">
      <c r="A44" s="721">
        <f t="shared" si="2"/>
        <v>5</v>
      </c>
      <c r="B44" s="734">
        <f t="shared" si="2"/>
        <v>0</v>
      </c>
      <c r="C44" s="734"/>
      <c r="D44" s="772"/>
      <c r="E44" s="768"/>
      <c r="F44" s="768"/>
      <c r="G44" s="768"/>
      <c r="H44" s="766">
        <f t="shared" si="3"/>
        <v>0</v>
      </c>
      <c r="J44" s="770"/>
      <c r="K44" s="770"/>
      <c r="L44" s="770"/>
      <c r="M44" s="771"/>
    </row>
    <row r="45" spans="1:13" s="755" customFormat="1" ht="15" customHeight="1" x14ac:dyDescent="0.25">
      <c r="A45" s="721">
        <f t="shared" si="2"/>
        <v>6</v>
      </c>
      <c r="B45" s="734">
        <f t="shared" si="2"/>
        <v>0</v>
      </c>
      <c r="C45" s="734"/>
      <c r="D45" s="768"/>
      <c r="E45" s="768"/>
      <c r="F45" s="768"/>
      <c r="G45" s="768"/>
      <c r="H45" s="766">
        <f t="shared" si="3"/>
        <v>0</v>
      </c>
      <c r="I45" s="748"/>
      <c r="J45" s="748"/>
      <c r="K45" s="748"/>
      <c r="L45" s="748"/>
      <c r="M45" s="771"/>
    </row>
    <row r="46" spans="1:13" s="755" customFormat="1" ht="15" customHeight="1" x14ac:dyDescent="0.25">
      <c r="A46" s="721">
        <f t="shared" si="2"/>
        <v>7</v>
      </c>
      <c r="B46" s="734">
        <f>B19</f>
        <v>0</v>
      </c>
      <c r="C46" s="734"/>
      <c r="D46" s="772"/>
      <c r="E46" s="768"/>
      <c r="F46" s="768"/>
      <c r="G46" s="768"/>
      <c r="H46" s="766">
        <f t="shared" si="3"/>
        <v>0</v>
      </c>
      <c r="I46" s="748"/>
      <c r="J46" s="748"/>
      <c r="K46" s="748"/>
      <c r="L46" s="748"/>
      <c r="M46" s="771"/>
    </row>
    <row r="47" spans="1:13" s="755" customFormat="1" ht="15" customHeight="1" x14ac:dyDescent="0.25">
      <c r="A47" s="721">
        <f t="shared" si="2"/>
        <v>8</v>
      </c>
      <c r="B47" s="734">
        <f t="shared" si="2"/>
        <v>0</v>
      </c>
      <c r="C47" s="734"/>
      <c r="D47" s="772"/>
      <c r="E47" s="768"/>
      <c r="F47" s="768"/>
      <c r="G47" s="768"/>
      <c r="H47" s="766">
        <f t="shared" si="3"/>
        <v>0</v>
      </c>
      <c r="I47" s="748"/>
      <c r="J47" s="748"/>
      <c r="K47" s="748"/>
      <c r="L47" s="748"/>
      <c r="M47" s="771"/>
    </row>
    <row r="48" spans="1:13" s="755" customFormat="1" ht="15" customHeight="1" x14ac:dyDescent="0.25">
      <c r="A48" s="721">
        <f t="shared" si="2"/>
        <v>9</v>
      </c>
      <c r="B48" s="734">
        <f t="shared" si="2"/>
        <v>0</v>
      </c>
      <c r="C48" s="734"/>
      <c r="D48" s="772"/>
      <c r="E48" s="768"/>
      <c r="F48" s="768"/>
      <c r="G48" s="768"/>
      <c r="H48" s="766">
        <f t="shared" si="3"/>
        <v>0</v>
      </c>
      <c r="I48" s="748"/>
      <c r="J48" s="748"/>
      <c r="K48" s="748"/>
      <c r="L48" s="748"/>
      <c r="M48" s="771"/>
    </row>
    <row r="49" spans="1:13" s="755" customFormat="1" ht="15" customHeight="1" x14ac:dyDescent="0.25">
      <c r="A49" s="721">
        <f t="shared" si="2"/>
        <v>10</v>
      </c>
      <c r="B49" s="734">
        <f>B22</f>
        <v>0</v>
      </c>
      <c r="C49" s="734"/>
      <c r="D49" s="772"/>
      <c r="E49" s="768"/>
      <c r="F49" s="768"/>
      <c r="G49" s="768"/>
      <c r="H49" s="766">
        <f t="shared" si="3"/>
        <v>0</v>
      </c>
      <c r="J49" s="770"/>
      <c r="K49" s="770"/>
      <c r="L49" s="770"/>
      <c r="M49" s="771"/>
    </row>
    <row r="50" spans="1:13" s="755" customFormat="1" ht="15" customHeight="1" x14ac:dyDescent="0.25">
      <c r="A50" s="721">
        <f t="shared" si="2"/>
        <v>11</v>
      </c>
      <c r="B50" s="734">
        <f t="shared" si="2"/>
        <v>0</v>
      </c>
      <c r="C50" s="734"/>
      <c r="D50" s="768"/>
      <c r="E50" s="768"/>
      <c r="F50" s="768"/>
      <c r="G50" s="768"/>
      <c r="H50" s="766">
        <f t="shared" si="3"/>
        <v>0</v>
      </c>
      <c r="J50" s="770"/>
      <c r="K50" s="770"/>
      <c r="L50" s="770"/>
      <c r="M50" s="771"/>
    </row>
    <row r="51" spans="1:13" s="755" customFormat="1" ht="15" customHeight="1" x14ac:dyDescent="0.25">
      <c r="A51" s="721">
        <f t="shared" si="2"/>
        <v>12</v>
      </c>
      <c r="B51" s="734">
        <f>B24</f>
        <v>0</v>
      </c>
      <c r="C51" s="734"/>
      <c r="D51" s="768"/>
      <c r="E51" s="768"/>
      <c r="F51" s="768"/>
      <c r="G51" s="768"/>
      <c r="H51" s="766">
        <f t="shared" si="3"/>
        <v>0</v>
      </c>
      <c r="J51" s="770"/>
      <c r="K51" s="770"/>
      <c r="L51" s="770"/>
      <c r="M51" s="771"/>
    </row>
    <row r="52" spans="1:13" s="755" customFormat="1" ht="15" customHeight="1" x14ac:dyDescent="0.25">
      <c r="A52" s="721">
        <f t="shared" si="2"/>
        <v>13</v>
      </c>
      <c r="B52" s="734">
        <f t="shared" si="2"/>
        <v>0</v>
      </c>
      <c r="C52" s="734"/>
      <c r="D52" s="768"/>
      <c r="E52" s="768"/>
      <c r="F52" s="768"/>
      <c r="G52" s="768"/>
      <c r="H52" s="766">
        <f t="shared" si="3"/>
        <v>0</v>
      </c>
      <c r="J52" s="770"/>
      <c r="K52" s="770"/>
      <c r="L52" s="770"/>
      <c r="M52" s="771"/>
    </row>
    <row r="53" spans="1:13" s="755" customFormat="1" ht="15" customHeight="1" x14ac:dyDescent="0.25">
      <c r="A53" s="721">
        <f t="shared" si="2"/>
        <v>14</v>
      </c>
      <c r="B53" s="734">
        <f t="shared" si="2"/>
        <v>0</v>
      </c>
      <c r="C53" s="734"/>
      <c r="D53" s="768"/>
      <c r="E53" s="768"/>
      <c r="F53" s="768"/>
      <c r="G53" s="768"/>
      <c r="H53" s="766">
        <f t="shared" si="3"/>
        <v>0</v>
      </c>
      <c r="J53" s="770"/>
      <c r="K53" s="770"/>
      <c r="L53" s="770"/>
      <c r="M53" s="771"/>
    </row>
    <row r="54" spans="1:13" s="755" customFormat="1" ht="15" customHeight="1" x14ac:dyDescent="0.25">
      <c r="A54" s="721">
        <f t="shared" si="2"/>
        <v>15</v>
      </c>
      <c r="B54" s="734">
        <f>B27</f>
        <v>0</v>
      </c>
      <c r="C54" s="734"/>
      <c r="D54" s="768"/>
      <c r="E54" s="768"/>
      <c r="F54" s="768"/>
      <c r="G54" s="768"/>
      <c r="H54" s="766">
        <f t="shared" si="3"/>
        <v>0</v>
      </c>
      <c r="J54" s="770"/>
      <c r="K54" s="770"/>
      <c r="L54" s="770"/>
      <c r="M54" s="771"/>
    </row>
    <row r="55" spans="1:13" s="755" customFormat="1" ht="15" customHeight="1" x14ac:dyDescent="0.25">
      <c r="A55" s="721">
        <f t="shared" si="2"/>
        <v>16</v>
      </c>
      <c r="B55" s="734">
        <f>B28</f>
        <v>0</v>
      </c>
      <c r="C55" s="734"/>
      <c r="D55" s="768"/>
      <c r="E55" s="768"/>
      <c r="F55" s="768"/>
      <c r="G55" s="768"/>
      <c r="H55" s="766">
        <f t="shared" si="3"/>
        <v>0</v>
      </c>
      <c r="J55" s="770"/>
      <c r="K55" s="770"/>
      <c r="L55" s="770"/>
      <c r="M55" s="771"/>
    </row>
    <row r="56" spans="1:13" s="755" customFormat="1" ht="15" customHeight="1" x14ac:dyDescent="0.25">
      <c r="A56" s="721">
        <f t="shared" ref="A56:B62" si="4">A29</f>
        <v>17</v>
      </c>
      <c r="B56" s="734">
        <f t="shared" si="4"/>
        <v>0</v>
      </c>
      <c r="C56" s="734"/>
      <c r="D56" s="768"/>
      <c r="E56" s="768"/>
      <c r="F56" s="768"/>
      <c r="G56" s="768"/>
      <c r="H56" s="766">
        <f t="shared" si="3"/>
        <v>0</v>
      </c>
      <c r="J56" s="770"/>
      <c r="K56" s="770"/>
      <c r="L56" s="770"/>
      <c r="M56" s="771"/>
    </row>
    <row r="57" spans="1:13" s="755" customFormat="1" ht="15" customHeight="1" x14ac:dyDescent="0.25">
      <c r="A57" s="721">
        <f t="shared" si="4"/>
        <v>18</v>
      </c>
      <c r="B57" s="734">
        <f t="shared" si="4"/>
        <v>0</v>
      </c>
      <c r="C57" s="734"/>
      <c r="D57" s="768"/>
      <c r="E57" s="768"/>
      <c r="F57" s="768"/>
      <c r="G57" s="768"/>
      <c r="H57" s="766">
        <f t="shared" si="3"/>
        <v>0</v>
      </c>
      <c r="J57" s="770"/>
      <c r="K57" s="770"/>
      <c r="L57" s="770"/>
      <c r="M57" s="771"/>
    </row>
    <row r="58" spans="1:13" s="755" customFormat="1" ht="15" customHeight="1" x14ac:dyDescent="0.25">
      <c r="A58" s="721">
        <f t="shared" si="4"/>
        <v>19</v>
      </c>
      <c r="B58" s="734">
        <f>B31</f>
        <v>0</v>
      </c>
      <c r="C58" s="734"/>
      <c r="D58" s="768"/>
      <c r="E58" s="768"/>
      <c r="F58" s="768"/>
      <c r="G58" s="768"/>
      <c r="H58" s="766">
        <f t="shared" si="3"/>
        <v>0</v>
      </c>
      <c r="I58" s="748"/>
      <c r="J58" s="748"/>
      <c r="K58" s="748"/>
      <c r="L58" s="748"/>
      <c r="M58" s="771"/>
    </row>
    <row r="59" spans="1:13" s="755" customFormat="1" ht="15" customHeight="1" x14ac:dyDescent="0.25">
      <c r="A59" s="721">
        <f t="shared" si="4"/>
        <v>20</v>
      </c>
      <c r="B59" s="734">
        <f>B32</f>
        <v>0</v>
      </c>
      <c r="C59" s="734"/>
      <c r="D59" s="768"/>
      <c r="E59" s="768"/>
      <c r="F59" s="768"/>
      <c r="G59" s="768"/>
      <c r="H59" s="766">
        <f t="shared" si="3"/>
        <v>0</v>
      </c>
      <c r="I59" s="748"/>
      <c r="J59" s="748"/>
      <c r="K59" s="748"/>
      <c r="L59" s="748"/>
      <c r="M59" s="771"/>
    </row>
    <row r="60" spans="1:13" s="755" customFormat="1" ht="15" customHeight="1" x14ac:dyDescent="0.25">
      <c r="A60" s="721">
        <f t="shared" si="4"/>
        <v>21</v>
      </c>
      <c r="B60" s="734">
        <f t="shared" si="4"/>
        <v>0</v>
      </c>
      <c r="C60" s="734"/>
      <c r="D60" s="768"/>
      <c r="E60" s="768"/>
      <c r="F60" s="768"/>
      <c r="G60" s="768"/>
      <c r="H60" s="766">
        <f t="shared" si="3"/>
        <v>0</v>
      </c>
      <c r="I60" s="748"/>
      <c r="J60" s="748"/>
      <c r="K60" s="748"/>
      <c r="L60" s="748"/>
      <c r="M60" s="771"/>
    </row>
    <row r="61" spans="1:13" s="755" customFormat="1" ht="15" customHeight="1" x14ac:dyDescent="0.25">
      <c r="A61" s="721">
        <f t="shared" si="4"/>
        <v>22</v>
      </c>
      <c r="B61" s="734">
        <f t="shared" si="4"/>
        <v>0</v>
      </c>
      <c r="C61" s="734"/>
      <c r="D61" s="768"/>
      <c r="E61" s="768"/>
      <c r="F61" s="768"/>
      <c r="G61" s="768"/>
      <c r="H61" s="766"/>
      <c r="I61" s="773"/>
      <c r="J61" s="773"/>
      <c r="K61" s="773"/>
      <c r="L61" s="773"/>
      <c r="M61" s="771"/>
    </row>
    <row r="62" spans="1:13" s="755" customFormat="1" ht="14.4" thickBot="1" x14ac:dyDescent="0.3">
      <c r="A62" s="721">
        <f t="shared" si="4"/>
        <v>23</v>
      </c>
      <c r="B62" s="734">
        <f>B35</f>
        <v>0</v>
      </c>
      <c r="C62" s="734"/>
      <c r="D62" s="768"/>
      <c r="E62" s="768"/>
      <c r="F62" s="768"/>
      <c r="G62" s="768"/>
      <c r="H62" s="774"/>
      <c r="J62" s="770"/>
      <c r="K62" s="770"/>
      <c r="L62" s="770"/>
      <c r="M62" s="771"/>
    </row>
    <row r="63" spans="1:13" s="755" customFormat="1" ht="15" customHeight="1" thickBot="1" x14ac:dyDescent="0.3">
      <c r="B63" s="775" t="s">
        <v>232</v>
      </c>
      <c r="C63" s="775"/>
      <c r="D63" s="776">
        <f>SUM(D40:D62)</f>
        <v>0</v>
      </c>
      <c r="E63" s="776">
        <f>SUM(E40:E62)</f>
        <v>0</v>
      </c>
      <c r="F63" s="776">
        <f>SUM(F40:F62)</f>
        <v>0</v>
      </c>
      <c r="G63" s="776">
        <f>SUM(G40:G62)</f>
        <v>0</v>
      </c>
      <c r="H63" s="776">
        <f>SUM(H40:H62)</f>
        <v>0</v>
      </c>
      <c r="J63" s="770"/>
      <c r="K63" s="770"/>
      <c r="L63" s="770"/>
      <c r="M63" s="771"/>
    </row>
    <row r="64" spans="1:13" ht="9" customHeight="1" thickBot="1" x14ac:dyDescent="0.3">
      <c r="A64" s="755"/>
    </row>
    <row r="65" spans="1:13" s="782" customFormat="1" ht="18.75" customHeight="1" thickBot="1" x14ac:dyDescent="0.35">
      <c r="A65" s="777">
        <v>3</v>
      </c>
      <c r="B65" s="778" t="s">
        <v>233</v>
      </c>
      <c r="C65" s="778"/>
      <c r="D65" s="778"/>
      <c r="E65" s="778"/>
      <c r="F65" s="778"/>
      <c r="G65" s="778"/>
      <c r="H65" s="778"/>
      <c r="I65" s="779"/>
      <c r="J65" s="780"/>
      <c r="K65" s="780"/>
      <c r="L65" s="780"/>
      <c r="M65" s="781"/>
    </row>
    <row r="66" spans="1:13" s="711" customFormat="1" ht="15.75" customHeight="1" thickBot="1" x14ac:dyDescent="0.3">
      <c r="A66" s="755"/>
      <c r="B66" s="726" t="s">
        <v>221</v>
      </c>
      <c r="C66" s="726"/>
      <c r="D66" s="727" t="s">
        <v>234</v>
      </c>
      <c r="E66" s="727" t="s">
        <v>235</v>
      </c>
      <c r="F66" s="727" t="s">
        <v>236</v>
      </c>
      <c r="G66" s="728" t="s">
        <v>237</v>
      </c>
      <c r="H66" s="729" t="s">
        <v>210</v>
      </c>
      <c r="I66" s="730" t="s">
        <v>238</v>
      </c>
      <c r="J66" s="730"/>
      <c r="K66" s="730"/>
      <c r="L66" s="713"/>
      <c r="M66" s="710"/>
    </row>
    <row r="67" spans="1:13" s="711" customFormat="1" ht="14.25" customHeight="1" x14ac:dyDescent="0.25">
      <c r="A67" s="721">
        <f t="shared" ref="A67:A87" si="5">A40</f>
        <v>1</v>
      </c>
      <c r="B67" s="734">
        <f>B$13</f>
        <v>0</v>
      </c>
      <c r="C67" s="734"/>
      <c r="D67" s="783"/>
      <c r="E67" s="783"/>
      <c r="F67" s="783"/>
      <c r="G67" s="783"/>
      <c r="H67" s="737">
        <f>SUM(D67:G67)</f>
        <v>0</v>
      </c>
      <c r="I67" s="730"/>
      <c r="J67" s="730"/>
      <c r="K67" s="730"/>
      <c r="L67" s="713"/>
      <c r="M67" s="710"/>
    </row>
    <row r="68" spans="1:13" s="711" customFormat="1" ht="15" customHeight="1" x14ac:dyDescent="0.25">
      <c r="A68" s="721">
        <f t="shared" si="5"/>
        <v>2</v>
      </c>
      <c r="B68" s="734">
        <f>B$14</f>
        <v>0</v>
      </c>
      <c r="C68" s="734"/>
      <c r="D68" s="747"/>
      <c r="E68" s="747"/>
      <c r="F68" s="747"/>
      <c r="G68" s="747"/>
      <c r="H68" s="737">
        <f t="shared" ref="H68:H89" si="6">SUM(D68:G68)</f>
        <v>0</v>
      </c>
      <c r="I68" s="730"/>
      <c r="J68" s="730"/>
      <c r="K68" s="730"/>
      <c r="L68" s="713"/>
      <c r="M68" s="710"/>
    </row>
    <row r="69" spans="1:13" s="711" customFormat="1" ht="14.25" customHeight="1" x14ac:dyDescent="0.25">
      <c r="A69" s="721">
        <f t="shared" si="5"/>
        <v>3</v>
      </c>
      <c r="B69" s="734">
        <f>B$15</f>
        <v>0</v>
      </c>
      <c r="C69" s="734"/>
      <c r="D69" s="747"/>
      <c r="E69" s="747"/>
      <c r="F69" s="747"/>
      <c r="G69" s="747"/>
      <c r="H69" s="737">
        <f t="shared" si="6"/>
        <v>0</v>
      </c>
      <c r="J69" s="713"/>
      <c r="K69" s="713"/>
      <c r="L69" s="713"/>
      <c r="M69" s="710"/>
    </row>
    <row r="70" spans="1:13" s="711" customFormat="1" ht="14.25" customHeight="1" x14ac:dyDescent="0.25">
      <c r="A70" s="721">
        <f t="shared" si="5"/>
        <v>4</v>
      </c>
      <c r="B70" s="734">
        <f>B$16</f>
        <v>0</v>
      </c>
      <c r="C70" s="734"/>
      <c r="D70" s="747"/>
      <c r="E70" s="747"/>
      <c r="F70" s="747"/>
      <c r="G70" s="747"/>
      <c r="H70" s="737">
        <f t="shared" si="6"/>
        <v>0</v>
      </c>
      <c r="J70" s="713"/>
      <c r="K70" s="713"/>
      <c r="L70" s="713"/>
      <c r="M70" s="710"/>
    </row>
    <row r="71" spans="1:13" s="711" customFormat="1" ht="14.25" customHeight="1" x14ac:dyDescent="0.25">
      <c r="A71" s="721">
        <f t="shared" si="5"/>
        <v>5</v>
      </c>
      <c r="B71" s="734">
        <f>B$17</f>
        <v>0</v>
      </c>
      <c r="C71" s="734"/>
      <c r="D71" s="747"/>
      <c r="E71" s="747"/>
      <c r="F71" s="747"/>
      <c r="G71" s="747"/>
      <c r="H71" s="737">
        <f t="shared" si="6"/>
        <v>0</v>
      </c>
      <c r="J71" s="713"/>
      <c r="K71" s="713"/>
      <c r="L71" s="713"/>
      <c r="M71" s="710"/>
    </row>
    <row r="72" spans="1:13" s="711" customFormat="1" ht="15" customHeight="1" x14ac:dyDescent="0.25">
      <c r="A72" s="721">
        <f t="shared" si="5"/>
        <v>6</v>
      </c>
      <c r="B72" s="734">
        <f>B$18</f>
        <v>0</v>
      </c>
      <c r="C72" s="734"/>
      <c r="D72" s="747"/>
      <c r="E72" s="747"/>
      <c r="F72" s="747"/>
      <c r="G72" s="747"/>
      <c r="H72" s="737">
        <f t="shared" si="6"/>
        <v>0</v>
      </c>
      <c r="J72" s="713"/>
      <c r="K72" s="713"/>
      <c r="L72" s="713"/>
      <c r="M72" s="710"/>
    </row>
    <row r="73" spans="1:13" s="711" customFormat="1" ht="14.25" customHeight="1" x14ac:dyDescent="0.25">
      <c r="A73" s="721">
        <f t="shared" si="5"/>
        <v>7</v>
      </c>
      <c r="B73" s="734">
        <f>B$19</f>
        <v>0</v>
      </c>
      <c r="C73" s="734"/>
      <c r="D73" s="747"/>
      <c r="E73" s="747"/>
      <c r="F73" s="747"/>
      <c r="G73" s="747"/>
      <c r="H73" s="737">
        <f t="shared" si="6"/>
        <v>0</v>
      </c>
      <c r="J73" s="713"/>
      <c r="K73" s="713"/>
      <c r="L73" s="713"/>
      <c r="M73" s="710"/>
    </row>
    <row r="74" spans="1:13" s="711" customFormat="1" ht="14.25" customHeight="1" x14ac:dyDescent="0.25">
      <c r="A74" s="721">
        <f t="shared" si="5"/>
        <v>8</v>
      </c>
      <c r="B74" s="734">
        <f>B$20</f>
        <v>0</v>
      </c>
      <c r="C74" s="734"/>
      <c r="D74" s="747"/>
      <c r="E74" s="747"/>
      <c r="F74" s="747"/>
      <c r="G74" s="747"/>
      <c r="H74" s="737">
        <f t="shared" si="6"/>
        <v>0</v>
      </c>
      <c r="J74" s="713"/>
      <c r="K74" s="713"/>
      <c r="L74" s="713"/>
      <c r="M74" s="710"/>
    </row>
    <row r="75" spans="1:13" s="711" customFormat="1" ht="15" customHeight="1" x14ac:dyDescent="0.25">
      <c r="A75" s="721">
        <f t="shared" si="5"/>
        <v>9</v>
      </c>
      <c r="B75" s="734">
        <f>B$21</f>
        <v>0</v>
      </c>
      <c r="C75" s="734"/>
      <c r="D75" s="747"/>
      <c r="E75" s="747"/>
      <c r="F75" s="747"/>
      <c r="G75" s="747"/>
      <c r="H75" s="737">
        <f t="shared" si="6"/>
        <v>0</v>
      </c>
      <c r="J75" s="713"/>
      <c r="K75" s="713"/>
      <c r="L75" s="713"/>
      <c r="M75" s="710"/>
    </row>
    <row r="76" spans="1:13" s="711" customFormat="1" x14ac:dyDescent="0.25">
      <c r="A76" s="721">
        <f t="shared" si="5"/>
        <v>10</v>
      </c>
      <c r="B76" s="734">
        <f>B$22</f>
        <v>0</v>
      </c>
      <c r="C76" s="734"/>
      <c r="D76" s="747"/>
      <c r="E76" s="747"/>
      <c r="F76" s="747"/>
      <c r="G76" s="747"/>
      <c r="H76" s="737">
        <f t="shared" si="6"/>
        <v>0</v>
      </c>
      <c r="J76" s="713"/>
      <c r="K76" s="713"/>
      <c r="L76" s="713"/>
      <c r="M76" s="710"/>
    </row>
    <row r="77" spans="1:13" s="711" customFormat="1" x14ac:dyDescent="0.25">
      <c r="A77" s="721">
        <f t="shared" si="5"/>
        <v>11</v>
      </c>
      <c r="B77" s="734">
        <f>B$23</f>
        <v>0</v>
      </c>
      <c r="C77" s="734"/>
      <c r="D77" s="747"/>
      <c r="E77" s="747"/>
      <c r="F77" s="747"/>
      <c r="G77" s="747"/>
      <c r="H77" s="737">
        <f t="shared" si="6"/>
        <v>0</v>
      </c>
      <c r="J77" s="713"/>
      <c r="K77" s="713"/>
      <c r="L77" s="713"/>
      <c r="M77" s="710"/>
    </row>
    <row r="78" spans="1:13" s="711" customFormat="1" x14ac:dyDescent="0.25">
      <c r="A78" s="721">
        <f t="shared" si="5"/>
        <v>12</v>
      </c>
      <c r="B78" s="734">
        <f>B$24</f>
        <v>0</v>
      </c>
      <c r="C78" s="734"/>
      <c r="D78" s="747"/>
      <c r="E78" s="747"/>
      <c r="F78" s="747"/>
      <c r="G78" s="747"/>
      <c r="H78" s="737">
        <f t="shared" si="6"/>
        <v>0</v>
      </c>
      <c r="J78" s="713"/>
      <c r="K78" s="713"/>
      <c r="L78" s="713"/>
      <c r="M78" s="710"/>
    </row>
    <row r="79" spans="1:13" s="711" customFormat="1" x14ac:dyDescent="0.25">
      <c r="A79" s="721">
        <f t="shared" si="5"/>
        <v>13</v>
      </c>
      <c r="B79" s="734">
        <f>B$25</f>
        <v>0</v>
      </c>
      <c r="C79" s="734"/>
      <c r="D79" s="747"/>
      <c r="E79" s="747"/>
      <c r="F79" s="747"/>
      <c r="G79" s="747"/>
      <c r="H79" s="737">
        <f t="shared" si="6"/>
        <v>0</v>
      </c>
      <c r="J79" s="713"/>
      <c r="K79" s="713"/>
      <c r="L79" s="713"/>
      <c r="M79" s="710"/>
    </row>
    <row r="80" spans="1:13" s="711" customFormat="1" ht="14.25" customHeight="1" x14ac:dyDescent="0.25">
      <c r="A80" s="721">
        <f t="shared" si="5"/>
        <v>14</v>
      </c>
      <c r="B80" s="734">
        <f>B$26</f>
        <v>0</v>
      </c>
      <c r="C80" s="734"/>
      <c r="D80" s="747"/>
      <c r="E80" s="747"/>
      <c r="F80" s="747"/>
      <c r="G80" s="747"/>
      <c r="H80" s="737">
        <f t="shared" si="6"/>
        <v>0</v>
      </c>
      <c r="J80" s="713"/>
      <c r="K80" s="713"/>
      <c r="L80" s="713"/>
      <c r="M80" s="710"/>
    </row>
    <row r="81" spans="1:17" s="711" customFormat="1" ht="14.25" customHeight="1" x14ac:dyDescent="0.25">
      <c r="A81" s="721">
        <f t="shared" si="5"/>
        <v>15</v>
      </c>
      <c r="B81" s="734">
        <f>B$27</f>
        <v>0</v>
      </c>
      <c r="C81" s="734"/>
      <c r="D81" s="747"/>
      <c r="E81" s="747"/>
      <c r="F81" s="747"/>
      <c r="G81" s="747"/>
      <c r="H81" s="737">
        <f t="shared" si="6"/>
        <v>0</v>
      </c>
      <c r="J81" s="713"/>
      <c r="K81" s="713"/>
      <c r="L81" s="713"/>
      <c r="M81" s="710"/>
    </row>
    <row r="82" spans="1:17" s="711" customFormat="1" ht="15.75" customHeight="1" x14ac:dyDescent="0.25">
      <c r="A82" s="721">
        <f t="shared" si="5"/>
        <v>16</v>
      </c>
      <c r="B82" s="734">
        <f>B$28</f>
        <v>0</v>
      </c>
      <c r="C82" s="734"/>
      <c r="D82" s="747"/>
      <c r="E82" s="747"/>
      <c r="F82" s="747"/>
      <c r="G82" s="747"/>
      <c r="H82" s="737">
        <f t="shared" si="6"/>
        <v>0</v>
      </c>
      <c r="J82" s="713"/>
      <c r="K82" s="713"/>
      <c r="L82" s="713"/>
      <c r="M82" s="710"/>
    </row>
    <row r="83" spans="1:17" s="711" customFormat="1" ht="14.25" customHeight="1" x14ac:dyDescent="0.25">
      <c r="A83" s="721">
        <f t="shared" si="5"/>
        <v>17</v>
      </c>
      <c r="B83" s="734">
        <f>B$29</f>
        <v>0</v>
      </c>
      <c r="C83" s="734"/>
      <c r="D83" s="747"/>
      <c r="E83" s="747"/>
      <c r="F83" s="747"/>
      <c r="G83" s="747"/>
      <c r="H83" s="737">
        <f t="shared" si="6"/>
        <v>0</v>
      </c>
      <c r="J83" s="713"/>
      <c r="K83" s="713"/>
      <c r="L83" s="713"/>
      <c r="M83" s="710"/>
    </row>
    <row r="84" spans="1:17" s="711" customFormat="1" ht="14.25" customHeight="1" x14ac:dyDescent="0.25">
      <c r="A84" s="721">
        <f t="shared" si="5"/>
        <v>18</v>
      </c>
      <c r="B84" s="734">
        <f>B$30</f>
        <v>0</v>
      </c>
      <c r="C84" s="734"/>
      <c r="D84" s="747"/>
      <c r="E84" s="747"/>
      <c r="F84" s="747"/>
      <c r="G84" s="747"/>
      <c r="H84" s="737">
        <f t="shared" si="6"/>
        <v>0</v>
      </c>
      <c r="J84" s="713"/>
      <c r="K84" s="713"/>
      <c r="L84" s="713"/>
      <c r="M84" s="710"/>
    </row>
    <row r="85" spans="1:17" s="711" customFormat="1" ht="14.25" customHeight="1" x14ac:dyDescent="0.25">
      <c r="A85" s="721">
        <f t="shared" si="5"/>
        <v>19</v>
      </c>
      <c r="B85" s="734">
        <f>B$31</f>
        <v>0</v>
      </c>
      <c r="C85" s="734"/>
      <c r="D85" s="747"/>
      <c r="E85" s="747"/>
      <c r="F85" s="747"/>
      <c r="G85" s="747"/>
      <c r="H85" s="737">
        <f t="shared" si="6"/>
        <v>0</v>
      </c>
      <c r="J85" s="713"/>
      <c r="K85" s="713"/>
      <c r="L85" s="713"/>
      <c r="M85" s="710"/>
    </row>
    <row r="86" spans="1:17" s="711" customFormat="1" ht="14.25" customHeight="1" x14ac:dyDescent="0.25">
      <c r="A86" s="721">
        <f t="shared" si="5"/>
        <v>20</v>
      </c>
      <c r="B86" s="734">
        <f>B$32</f>
        <v>0</v>
      </c>
      <c r="C86" s="734"/>
      <c r="D86" s="747"/>
      <c r="E86" s="747"/>
      <c r="F86" s="747"/>
      <c r="G86" s="747"/>
      <c r="H86" s="737">
        <f t="shared" si="6"/>
        <v>0</v>
      </c>
      <c r="J86" s="713"/>
      <c r="K86" s="713"/>
      <c r="L86" s="713"/>
      <c r="M86" s="710"/>
    </row>
    <row r="87" spans="1:17" s="711" customFormat="1" ht="14.25" customHeight="1" x14ac:dyDescent="0.25">
      <c r="A87" s="721">
        <f t="shared" si="5"/>
        <v>21</v>
      </c>
      <c r="B87" s="734">
        <f>B$33</f>
        <v>0</v>
      </c>
      <c r="C87" s="734"/>
      <c r="D87" s="747"/>
      <c r="E87" s="747"/>
      <c r="F87" s="747"/>
      <c r="G87" s="747"/>
      <c r="H87" s="737">
        <f t="shared" si="6"/>
        <v>0</v>
      </c>
      <c r="J87" s="713"/>
      <c r="K87" s="713"/>
      <c r="L87" s="713"/>
      <c r="M87" s="710"/>
    </row>
    <row r="88" spans="1:17" s="711" customFormat="1" ht="14.25" customHeight="1" x14ac:dyDescent="0.25">
      <c r="A88" s="721">
        <f t="shared" ref="A88" si="7">A62</f>
        <v>23</v>
      </c>
      <c r="B88" s="734">
        <f>B$34</f>
        <v>0</v>
      </c>
      <c r="C88" s="734"/>
      <c r="D88" s="747"/>
      <c r="E88" s="747"/>
      <c r="F88" s="747"/>
      <c r="G88" s="747"/>
      <c r="H88" s="737">
        <f t="shared" si="6"/>
        <v>0</v>
      </c>
      <c r="J88" s="713"/>
      <c r="K88" s="713"/>
      <c r="L88" s="713"/>
      <c r="M88" s="710"/>
    </row>
    <row r="89" spans="1:17" s="711" customFormat="1" ht="14.25" customHeight="1" thickBot="1" x14ac:dyDescent="0.3">
      <c r="A89" s="721" t="e">
        <f>NA()</f>
        <v>#N/A</v>
      </c>
      <c r="B89" s="734">
        <f>B$35</f>
        <v>0</v>
      </c>
      <c r="C89" s="734"/>
      <c r="D89" s="753"/>
      <c r="E89" s="753"/>
      <c r="F89" s="753"/>
      <c r="G89" s="753"/>
      <c r="H89" s="737">
        <f t="shared" si="6"/>
        <v>0</v>
      </c>
      <c r="J89" s="713"/>
      <c r="K89" s="713"/>
      <c r="L89" s="713"/>
      <c r="M89" s="710"/>
    </row>
    <row r="90" spans="1:17" s="788" customFormat="1" ht="21" customHeight="1" thickBot="1" x14ac:dyDescent="0.3">
      <c r="A90" s="784"/>
      <c r="B90" s="785"/>
      <c r="C90" s="785"/>
      <c r="D90" s="786">
        <f>SUM(D67:D89)</f>
        <v>0</v>
      </c>
      <c r="E90" s="786">
        <f>SUM(E67:E89)</f>
        <v>0</v>
      </c>
      <c r="F90" s="786">
        <f t="shared" ref="F90:H90" si="8">SUM(F67:F89)</f>
        <v>0</v>
      </c>
      <c r="G90" s="786">
        <f t="shared" si="8"/>
        <v>0</v>
      </c>
      <c r="H90" s="786">
        <f t="shared" si="8"/>
        <v>0</v>
      </c>
      <c r="I90" s="711"/>
      <c r="J90" s="713"/>
      <c r="K90" s="713"/>
      <c r="L90" s="713"/>
      <c r="M90" s="787"/>
    </row>
    <row r="91" spans="1:17" s="788" customFormat="1" ht="0.75" customHeight="1" thickBot="1" x14ac:dyDescent="0.3">
      <c r="A91" s="784"/>
      <c r="F91" s="784"/>
      <c r="I91" s="711"/>
      <c r="J91" s="713"/>
      <c r="K91" s="713"/>
      <c r="L91" s="713"/>
      <c r="M91" s="787"/>
    </row>
    <row r="92" spans="1:17" ht="33.75" customHeight="1" thickBot="1" x14ac:dyDescent="0.35">
      <c r="A92" s="777">
        <v>4</v>
      </c>
      <c r="B92" s="789" t="s">
        <v>239</v>
      </c>
      <c r="C92" s="789"/>
      <c r="D92" s="789"/>
      <c r="E92" s="789"/>
      <c r="F92" s="789"/>
      <c r="G92" s="789"/>
      <c r="H92" s="789"/>
      <c r="I92" s="789"/>
      <c r="K92" s="790">
        <f>I39</f>
        <v>2020</v>
      </c>
      <c r="M92" s="791"/>
      <c r="N92" s="791"/>
      <c r="O92" s="791"/>
      <c r="P92" s="791"/>
      <c r="Q92" s="791"/>
    </row>
    <row r="93" spans="1:17" s="788" customFormat="1" ht="37.5" customHeight="1" thickBot="1" x14ac:dyDescent="0.3">
      <c r="B93" s="792" t="s">
        <v>240</v>
      </c>
      <c r="C93" s="792"/>
      <c r="D93" s="760" t="s">
        <v>241</v>
      </c>
      <c r="E93" s="793" t="s">
        <v>242</v>
      </c>
      <c r="F93" s="793"/>
      <c r="G93" s="794" t="s">
        <v>518</v>
      </c>
      <c r="H93" s="794" t="s">
        <v>243</v>
      </c>
      <c r="I93" s="795" t="s">
        <v>244</v>
      </c>
      <c r="J93" s="796" t="str">
        <f>$C$8</f>
        <v>PENSACOLA</v>
      </c>
      <c r="K93" s="796"/>
      <c r="L93" s="796"/>
      <c r="M93" s="791"/>
      <c r="N93" s="791"/>
      <c r="O93" s="791"/>
      <c r="P93" s="791"/>
      <c r="Q93" s="791"/>
    </row>
    <row r="94" spans="1:17" ht="13.95" customHeight="1" x14ac:dyDescent="0.25">
      <c r="A94" s="721">
        <f t="shared" ref="A94:A115" si="9">A163</f>
        <v>1</v>
      </c>
      <c r="B94" s="734">
        <f>B$13</f>
        <v>0</v>
      </c>
      <c r="C94" s="734"/>
      <c r="D94" s="783"/>
      <c r="E94" s="797"/>
      <c r="F94" s="797"/>
      <c r="G94" s="798"/>
      <c r="H94" s="798"/>
      <c r="I94" s="799">
        <f>SUM(E94:H94)</f>
        <v>0</v>
      </c>
      <c r="M94" s="791"/>
      <c r="N94" s="791"/>
      <c r="O94" s="791"/>
      <c r="P94" s="791"/>
      <c r="Q94" s="791"/>
    </row>
    <row r="95" spans="1:17" ht="13.95" customHeight="1" x14ac:dyDescent="0.25">
      <c r="A95" s="721">
        <f t="shared" si="9"/>
        <v>2</v>
      </c>
      <c r="B95" s="734">
        <f>B$14</f>
        <v>0</v>
      </c>
      <c r="C95" s="734"/>
      <c r="D95" s="747"/>
      <c r="E95" s="800"/>
      <c r="F95" s="800"/>
      <c r="G95" s="801"/>
      <c r="H95" s="801"/>
      <c r="I95" s="799">
        <f t="shared" ref="I95:I116" si="10">SUM(E95:H95)</f>
        <v>0</v>
      </c>
      <c r="J95" s="802" t="s">
        <v>245</v>
      </c>
      <c r="K95" s="802"/>
      <c r="L95" s="802"/>
    </row>
    <row r="96" spans="1:17" ht="13.95" customHeight="1" x14ac:dyDescent="0.25">
      <c r="A96" s="721">
        <f t="shared" si="9"/>
        <v>3</v>
      </c>
      <c r="B96" s="734">
        <f>B$15</f>
        <v>0</v>
      </c>
      <c r="C96" s="734"/>
      <c r="D96" s="747"/>
      <c r="E96" s="800"/>
      <c r="F96" s="800"/>
      <c r="G96" s="801"/>
      <c r="H96" s="801"/>
      <c r="I96" s="799">
        <f t="shared" si="10"/>
        <v>0</v>
      </c>
      <c r="J96" s="802"/>
      <c r="K96" s="802"/>
      <c r="L96" s="802"/>
    </row>
    <row r="97" spans="1:20" s="710" customFormat="1" ht="13.95" customHeight="1" x14ac:dyDescent="0.25">
      <c r="A97" s="721">
        <f t="shared" si="9"/>
        <v>4</v>
      </c>
      <c r="B97" s="734">
        <f>B$16</f>
        <v>0</v>
      </c>
      <c r="C97" s="734"/>
      <c r="D97" s="747"/>
      <c r="E97" s="800"/>
      <c r="F97" s="800"/>
      <c r="G97" s="801"/>
      <c r="H97" s="801"/>
      <c r="I97" s="799">
        <f t="shared" si="10"/>
        <v>0</v>
      </c>
      <c r="J97" s="802"/>
      <c r="K97" s="802"/>
      <c r="L97" s="802"/>
      <c r="N97" s="711"/>
      <c r="O97" s="711"/>
      <c r="P97" s="711"/>
      <c r="Q97" s="711"/>
      <c r="R97" s="711"/>
    </row>
    <row r="98" spans="1:20" s="710" customFormat="1" ht="13.95" customHeight="1" x14ac:dyDescent="0.25">
      <c r="A98" s="721">
        <f t="shared" si="9"/>
        <v>5</v>
      </c>
      <c r="B98" s="734">
        <f>B$17</f>
        <v>0</v>
      </c>
      <c r="C98" s="734"/>
      <c r="D98" s="747"/>
      <c r="E98" s="800"/>
      <c r="F98" s="800"/>
      <c r="G98" s="801"/>
      <c r="H98" s="801"/>
      <c r="I98" s="799">
        <f t="shared" si="10"/>
        <v>0</v>
      </c>
      <c r="J98" s="802"/>
      <c r="K98" s="802"/>
      <c r="L98" s="802"/>
      <c r="N98" s="711"/>
      <c r="O98" s="711"/>
      <c r="P98" s="711"/>
      <c r="Q98" s="711"/>
      <c r="R98" s="711"/>
    </row>
    <row r="99" spans="1:20" s="710" customFormat="1" ht="13.95" customHeight="1" x14ac:dyDescent="0.25">
      <c r="A99" s="721">
        <f t="shared" si="9"/>
        <v>6</v>
      </c>
      <c r="B99" s="734">
        <f>B$18</f>
        <v>0</v>
      </c>
      <c r="C99" s="734"/>
      <c r="D99" s="783"/>
      <c r="E99" s="800"/>
      <c r="F99" s="800"/>
      <c r="G99" s="801"/>
      <c r="H99" s="801"/>
      <c r="I99" s="799">
        <f t="shared" si="10"/>
        <v>0</v>
      </c>
      <c r="J99" s="802"/>
      <c r="K99" s="802"/>
      <c r="L99" s="802"/>
      <c r="N99" s="711"/>
      <c r="O99" s="711"/>
      <c r="P99" s="711"/>
      <c r="Q99" s="711"/>
      <c r="R99" s="711"/>
    </row>
    <row r="100" spans="1:20" s="710" customFormat="1" ht="15" customHeight="1" x14ac:dyDescent="0.25">
      <c r="A100" s="721">
        <f t="shared" si="9"/>
        <v>7</v>
      </c>
      <c r="B100" s="734">
        <f>B$19</f>
        <v>0</v>
      </c>
      <c r="C100" s="734"/>
      <c r="D100" s="747"/>
      <c r="E100" s="800"/>
      <c r="F100" s="800"/>
      <c r="G100" s="801"/>
      <c r="H100" s="801"/>
      <c r="I100" s="799">
        <f t="shared" si="10"/>
        <v>0</v>
      </c>
      <c r="J100" s="802"/>
      <c r="K100" s="802"/>
      <c r="L100" s="802"/>
      <c r="N100" s="711"/>
      <c r="O100" s="711"/>
      <c r="P100" s="711"/>
      <c r="Q100" s="711"/>
      <c r="R100" s="711"/>
    </row>
    <row r="101" spans="1:20" s="710" customFormat="1" ht="15" customHeight="1" x14ac:dyDescent="0.25">
      <c r="A101" s="721">
        <f t="shared" si="9"/>
        <v>8</v>
      </c>
      <c r="B101" s="734">
        <f>B$20</f>
        <v>0</v>
      </c>
      <c r="C101" s="734"/>
      <c r="D101" s="747"/>
      <c r="E101" s="800"/>
      <c r="F101" s="800"/>
      <c r="G101" s="801"/>
      <c r="H101" s="801"/>
      <c r="I101" s="799">
        <f t="shared" si="10"/>
        <v>0</v>
      </c>
      <c r="J101" s="802"/>
      <c r="K101" s="802"/>
      <c r="L101" s="802"/>
      <c r="N101" s="711"/>
      <c r="O101" s="711"/>
      <c r="P101" s="711"/>
      <c r="Q101" s="711"/>
      <c r="R101" s="711"/>
    </row>
    <row r="102" spans="1:20" s="710" customFormat="1" ht="15" customHeight="1" x14ac:dyDescent="0.25">
      <c r="A102" s="721">
        <f t="shared" si="9"/>
        <v>9</v>
      </c>
      <c r="B102" s="734">
        <f>B$21</f>
        <v>0</v>
      </c>
      <c r="C102" s="734"/>
      <c r="D102" s="747"/>
      <c r="E102" s="800"/>
      <c r="F102" s="800"/>
      <c r="G102" s="801"/>
      <c r="H102" s="801"/>
      <c r="I102" s="799">
        <f t="shared" si="10"/>
        <v>0</v>
      </c>
      <c r="J102" s="802"/>
      <c r="K102" s="802"/>
      <c r="L102" s="802"/>
      <c r="N102" s="711"/>
      <c r="O102" s="711"/>
      <c r="P102" s="711"/>
      <c r="Q102" s="711"/>
      <c r="R102" s="711"/>
    </row>
    <row r="103" spans="1:20" s="710" customFormat="1" x14ac:dyDescent="0.25">
      <c r="A103" s="721">
        <f t="shared" si="9"/>
        <v>10</v>
      </c>
      <c r="B103" s="734">
        <f>B$22</f>
        <v>0</v>
      </c>
      <c r="C103" s="734"/>
      <c r="D103" s="783"/>
      <c r="E103" s="800"/>
      <c r="F103" s="800"/>
      <c r="G103" s="801"/>
      <c r="H103" s="801"/>
      <c r="I103" s="799">
        <f t="shared" si="10"/>
        <v>0</v>
      </c>
      <c r="J103" s="802"/>
      <c r="K103" s="802"/>
      <c r="L103" s="802"/>
      <c r="N103" s="711"/>
      <c r="O103" s="711"/>
      <c r="P103" s="711"/>
      <c r="Q103" s="711"/>
      <c r="R103" s="711"/>
    </row>
    <row r="104" spans="1:20" s="710" customFormat="1" x14ac:dyDescent="0.25">
      <c r="A104" s="721">
        <f t="shared" si="9"/>
        <v>11</v>
      </c>
      <c r="B104" s="734">
        <f>B$23</f>
        <v>0</v>
      </c>
      <c r="C104" s="734"/>
      <c r="D104" s="747"/>
      <c r="E104" s="800"/>
      <c r="F104" s="800"/>
      <c r="G104" s="801"/>
      <c r="H104" s="801"/>
      <c r="I104" s="799">
        <f t="shared" si="10"/>
        <v>0</v>
      </c>
      <c r="J104" s="713"/>
      <c r="K104" s="713"/>
      <c r="L104" s="713"/>
      <c r="N104" s="711"/>
      <c r="O104" s="711"/>
      <c r="P104" s="752" t="s">
        <v>519</v>
      </c>
      <c r="Q104" s="752" t="s">
        <v>520</v>
      </c>
      <c r="R104" s="752" t="s">
        <v>521</v>
      </c>
    </row>
    <row r="105" spans="1:20" s="710" customFormat="1" x14ac:dyDescent="0.25">
      <c r="A105" s="721">
        <f t="shared" si="9"/>
        <v>12</v>
      </c>
      <c r="B105" s="734">
        <f>B$24</f>
        <v>0</v>
      </c>
      <c r="C105" s="734"/>
      <c r="D105" s="783"/>
      <c r="E105" s="800"/>
      <c r="F105" s="800"/>
      <c r="G105" s="801"/>
      <c r="H105" s="801"/>
      <c r="I105" s="799">
        <f t="shared" si="10"/>
        <v>0</v>
      </c>
      <c r="J105" s="713"/>
      <c r="K105" s="713"/>
      <c r="L105" s="713"/>
      <c r="N105" s="803" t="s">
        <v>522</v>
      </c>
      <c r="O105" s="804">
        <v>12200</v>
      </c>
      <c r="P105" s="805">
        <v>11563.29</v>
      </c>
      <c r="Q105" s="806">
        <f>R105-P105</f>
        <v>3658.619999999999</v>
      </c>
      <c r="R105" s="806">
        <v>15221.91</v>
      </c>
      <c r="S105" s="807">
        <f>P105-G118</f>
        <v>11563.29</v>
      </c>
      <c r="T105" s="807">
        <f>Q105-H118</f>
        <v>3658.619999999999</v>
      </c>
    </row>
    <row r="106" spans="1:20" s="710" customFormat="1" x14ac:dyDescent="0.25">
      <c r="A106" s="721">
        <f t="shared" si="9"/>
        <v>13</v>
      </c>
      <c r="B106" s="734">
        <f>B$25</f>
        <v>0</v>
      </c>
      <c r="C106" s="734"/>
      <c r="D106" s="747"/>
      <c r="E106" s="800"/>
      <c r="F106" s="800"/>
      <c r="G106" s="801"/>
      <c r="H106" s="801"/>
      <c r="I106" s="799">
        <f t="shared" si="10"/>
        <v>0</v>
      </c>
      <c r="J106" s="713"/>
      <c r="K106" s="713"/>
      <c r="L106" s="713"/>
      <c r="N106" s="808" t="s">
        <v>523</v>
      </c>
      <c r="O106" s="804">
        <v>12000</v>
      </c>
      <c r="P106" s="809">
        <v>11139.14</v>
      </c>
      <c r="Q106" s="810">
        <f t="shared" ref="Q106:Q112" si="11">R106-P106</f>
        <v>1246.5</v>
      </c>
      <c r="R106" s="810">
        <v>12385.64</v>
      </c>
    </row>
    <row r="107" spans="1:20" s="710" customFormat="1" x14ac:dyDescent="0.25">
      <c r="A107" s="721">
        <f t="shared" si="9"/>
        <v>14</v>
      </c>
      <c r="B107" s="734">
        <f>B$26</f>
        <v>0</v>
      </c>
      <c r="C107" s="734"/>
      <c r="D107" s="783"/>
      <c r="E107" s="800"/>
      <c r="F107" s="800"/>
      <c r="G107" s="801"/>
      <c r="H107" s="801"/>
      <c r="I107" s="799">
        <f t="shared" si="10"/>
        <v>0</v>
      </c>
      <c r="J107" s="713"/>
      <c r="K107" s="713"/>
      <c r="L107" s="713"/>
      <c r="N107" s="808" t="s">
        <v>524</v>
      </c>
      <c r="O107" s="804">
        <v>14750</v>
      </c>
      <c r="P107" s="809">
        <v>10830.93</v>
      </c>
      <c r="Q107" s="810">
        <f t="shared" si="11"/>
        <v>2809.3099999999995</v>
      </c>
      <c r="R107" s="810">
        <v>13640.24</v>
      </c>
    </row>
    <row r="108" spans="1:20" s="710" customFormat="1" x14ac:dyDescent="0.25">
      <c r="A108" s="721">
        <f t="shared" si="9"/>
        <v>15</v>
      </c>
      <c r="B108" s="734">
        <f>B$27</f>
        <v>0</v>
      </c>
      <c r="C108" s="734"/>
      <c r="D108" s="747"/>
      <c r="E108" s="800"/>
      <c r="F108" s="800"/>
      <c r="G108" s="801"/>
      <c r="H108" s="801"/>
      <c r="I108" s="799">
        <f t="shared" si="10"/>
        <v>0</v>
      </c>
      <c r="J108" s="713"/>
      <c r="K108" s="713"/>
      <c r="L108" s="713"/>
      <c r="N108" s="808" t="s">
        <v>525</v>
      </c>
      <c r="O108" s="804">
        <v>12800</v>
      </c>
      <c r="P108" s="809">
        <v>9313.84</v>
      </c>
      <c r="Q108" s="810">
        <f t="shared" si="11"/>
        <v>3006.4699999999993</v>
      </c>
      <c r="R108" s="810">
        <v>12320.31</v>
      </c>
    </row>
    <row r="109" spans="1:20" s="710" customFormat="1" x14ac:dyDescent="0.25">
      <c r="A109" s="721">
        <f t="shared" si="9"/>
        <v>16</v>
      </c>
      <c r="B109" s="734">
        <f>B$28</f>
        <v>0</v>
      </c>
      <c r="C109" s="734"/>
      <c r="D109" s="783"/>
      <c r="E109" s="800"/>
      <c r="F109" s="800"/>
      <c r="G109" s="801"/>
      <c r="H109" s="801"/>
      <c r="I109" s="799">
        <f t="shared" si="10"/>
        <v>0</v>
      </c>
      <c r="J109" s="713"/>
      <c r="K109" s="713"/>
      <c r="L109" s="713"/>
      <c r="N109" s="808" t="s">
        <v>526</v>
      </c>
      <c r="O109" s="804">
        <v>20000</v>
      </c>
      <c r="P109" s="809">
        <v>21746.05</v>
      </c>
      <c r="Q109" s="810">
        <f t="shared" si="11"/>
        <v>3604.6800000000003</v>
      </c>
      <c r="R109" s="810">
        <v>25350.73</v>
      </c>
    </row>
    <row r="110" spans="1:20" s="710" customFormat="1" ht="14.25" customHeight="1" x14ac:dyDescent="0.25">
      <c r="A110" s="721">
        <f t="shared" si="9"/>
        <v>17</v>
      </c>
      <c r="B110" s="734">
        <f>B$29</f>
        <v>0</v>
      </c>
      <c r="C110" s="734"/>
      <c r="D110" s="783"/>
      <c r="E110" s="800"/>
      <c r="F110" s="800"/>
      <c r="G110" s="801"/>
      <c r="H110" s="801"/>
      <c r="I110" s="799">
        <f t="shared" si="10"/>
        <v>0</v>
      </c>
      <c r="J110" s="713"/>
      <c r="K110" s="713"/>
      <c r="L110" s="713"/>
      <c r="N110" s="808" t="s">
        <v>527</v>
      </c>
      <c r="O110" s="804">
        <v>12500</v>
      </c>
      <c r="P110" s="809">
        <v>7257.09</v>
      </c>
      <c r="Q110" s="810">
        <f t="shared" si="11"/>
        <v>2143.5499999999993</v>
      </c>
      <c r="R110" s="810">
        <v>9400.64</v>
      </c>
    </row>
    <row r="111" spans="1:20" s="710" customFormat="1" x14ac:dyDescent="0.25">
      <c r="A111" s="721">
        <f t="shared" si="9"/>
        <v>18</v>
      </c>
      <c r="B111" s="734">
        <f>B$30</f>
        <v>0</v>
      </c>
      <c r="C111" s="734"/>
      <c r="D111" s="783"/>
      <c r="E111" s="800"/>
      <c r="F111" s="800"/>
      <c r="G111" s="801"/>
      <c r="H111" s="801"/>
      <c r="I111" s="799">
        <f t="shared" si="10"/>
        <v>0</v>
      </c>
      <c r="J111" s="713"/>
      <c r="K111" s="713"/>
      <c r="L111" s="713"/>
      <c r="N111" s="808" t="s">
        <v>528</v>
      </c>
      <c r="O111" s="804">
        <v>12200</v>
      </c>
      <c r="P111" s="809">
        <v>8815.5</v>
      </c>
      <c r="Q111" s="810">
        <f t="shared" si="11"/>
        <v>2514.2100000000009</v>
      </c>
      <c r="R111" s="810">
        <v>11329.710000000001</v>
      </c>
    </row>
    <row r="112" spans="1:20" s="710" customFormat="1" ht="15" customHeight="1" x14ac:dyDescent="0.25">
      <c r="A112" s="721">
        <f t="shared" si="9"/>
        <v>19</v>
      </c>
      <c r="B112" s="734">
        <f>B$31</f>
        <v>0</v>
      </c>
      <c r="C112" s="734"/>
      <c r="D112" s="747"/>
      <c r="E112" s="800"/>
      <c r="F112" s="800"/>
      <c r="G112" s="801"/>
      <c r="H112" s="801"/>
      <c r="I112" s="799">
        <f t="shared" si="10"/>
        <v>0</v>
      </c>
      <c r="J112" s="713"/>
      <c r="K112" s="811"/>
      <c r="L112" s="713"/>
      <c r="N112" s="808" t="s">
        <v>529</v>
      </c>
      <c r="O112" s="804">
        <v>25000</v>
      </c>
      <c r="P112" s="809">
        <v>21960.38</v>
      </c>
      <c r="Q112" s="810">
        <f t="shared" si="11"/>
        <v>3748.9399999999987</v>
      </c>
      <c r="R112" s="810">
        <v>25709.32</v>
      </c>
      <c r="S112" s="812"/>
    </row>
    <row r="113" spans="1:18" ht="17.25" customHeight="1" x14ac:dyDescent="0.25">
      <c r="A113" s="721">
        <f t="shared" si="9"/>
        <v>20</v>
      </c>
      <c r="B113" s="734">
        <f>B$32</f>
        <v>0</v>
      </c>
      <c r="C113" s="734"/>
      <c r="D113" s="747"/>
      <c r="E113" s="813"/>
      <c r="F113" s="813"/>
      <c r="G113" s="801"/>
      <c r="H113" s="801"/>
      <c r="I113" s="799">
        <f t="shared" si="10"/>
        <v>0</v>
      </c>
      <c r="J113" s="814"/>
      <c r="K113" s="811"/>
      <c r="N113" s="746"/>
      <c r="O113" s="815">
        <f>SUM(O105:O112)</f>
        <v>121450</v>
      </c>
      <c r="P113" s="816">
        <f t="shared" ref="P113:R113" si="12">SUM(P105:P112)</f>
        <v>102626.22</v>
      </c>
      <c r="Q113" s="816">
        <f t="shared" si="12"/>
        <v>22732.279999999995</v>
      </c>
      <c r="R113" s="816">
        <f t="shared" si="12"/>
        <v>125358.5</v>
      </c>
    </row>
    <row r="114" spans="1:18" ht="15" customHeight="1" x14ac:dyDescent="0.25">
      <c r="A114" s="721">
        <f t="shared" si="9"/>
        <v>21</v>
      </c>
      <c r="B114" s="734">
        <f>B$33</f>
        <v>0</v>
      </c>
      <c r="C114" s="734"/>
      <c r="D114" s="817"/>
      <c r="E114" s="800"/>
      <c r="F114" s="800"/>
      <c r="G114" s="801"/>
      <c r="H114" s="801"/>
      <c r="I114" s="799">
        <f t="shared" si="10"/>
        <v>0</v>
      </c>
      <c r="J114" s="814"/>
      <c r="K114" s="811"/>
      <c r="N114" s="711" t="s">
        <v>530</v>
      </c>
    </row>
    <row r="115" spans="1:18" ht="15.6" customHeight="1" x14ac:dyDescent="0.25">
      <c r="A115" s="721">
        <f t="shared" si="9"/>
        <v>23</v>
      </c>
      <c r="B115" s="734">
        <f>B$34</f>
        <v>0</v>
      </c>
      <c r="C115" s="734"/>
      <c r="D115" s="817"/>
      <c r="E115" s="800"/>
      <c r="F115" s="800"/>
      <c r="G115" s="801"/>
      <c r="H115" s="801"/>
      <c r="I115" s="799">
        <f t="shared" si="10"/>
        <v>0</v>
      </c>
      <c r="J115" s="818" t="s">
        <v>246</v>
      </c>
      <c r="K115" s="818"/>
      <c r="N115" s="711" t="s">
        <v>525</v>
      </c>
      <c r="O115" s="711">
        <v>12800</v>
      </c>
      <c r="Q115" s="711">
        <v>12800</v>
      </c>
      <c r="R115" s="711">
        <v>13541.19</v>
      </c>
    </row>
    <row r="116" spans="1:18" ht="15.75" customHeight="1" x14ac:dyDescent="0.25">
      <c r="A116" s="721"/>
      <c r="B116" s="734">
        <f>B$35</f>
        <v>0</v>
      </c>
      <c r="C116" s="734"/>
      <c r="D116" s="817"/>
      <c r="E116" s="819"/>
      <c r="F116" s="820"/>
      <c r="G116" s="801"/>
      <c r="H116" s="801"/>
      <c r="I116" s="799">
        <f t="shared" si="10"/>
        <v>0</v>
      </c>
      <c r="J116" s="818"/>
      <c r="K116" s="818"/>
      <c r="N116" s="711" t="s">
        <v>526</v>
      </c>
      <c r="O116" s="711">
        <v>20000</v>
      </c>
      <c r="Q116" s="711">
        <v>20000</v>
      </c>
      <c r="R116" s="711">
        <v>22624.67</v>
      </c>
    </row>
    <row r="117" spans="1:18" ht="15.75" customHeight="1" thickBot="1" x14ac:dyDescent="0.3">
      <c r="A117" s="721"/>
      <c r="B117" s="821"/>
      <c r="C117" s="821"/>
      <c r="D117" s="822"/>
      <c r="E117" s="823"/>
      <c r="F117" s="823"/>
      <c r="G117" s="824"/>
      <c r="H117" s="824"/>
      <c r="I117" s="824"/>
      <c r="J117" s="818"/>
      <c r="K117" s="818"/>
      <c r="N117" s="711" t="s">
        <v>527</v>
      </c>
      <c r="O117" s="711">
        <v>12500</v>
      </c>
      <c r="Q117" s="711">
        <v>12500</v>
      </c>
      <c r="R117" s="711">
        <v>9048.26</v>
      </c>
    </row>
    <row r="118" spans="1:18" ht="14.4" thickBot="1" x14ac:dyDescent="0.3">
      <c r="B118" s="775" t="s">
        <v>210</v>
      </c>
      <c r="C118" s="775"/>
      <c r="D118" s="825">
        <f>SUM(D94:D117)</f>
        <v>0</v>
      </c>
      <c r="E118" s="826">
        <f>SUM(E94:F117)</f>
        <v>0</v>
      </c>
      <c r="F118" s="826"/>
      <c r="G118" s="827">
        <f>SUM(G94:G117)</f>
        <v>0</v>
      </c>
      <c r="H118" s="827">
        <f>SUM(H94:H117)</f>
        <v>0</v>
      </c>
      <c r="I118" s="827">
        <f>SUM(I94:I117)</f>
        <v>0</v>
      </c>
      <c r="J118" s="818"/>
      <c r="K118" s="818"/>
    </row>
    <row r="119" spans="1:18" ht="20.25" customHeight="1" thickBot="1" x14ac:dyDescent="0.35">
      <c r="A119" s="777">
        <v>5</v>
      </c>
      <c r="B119" s="828"/>
      <c r="C119" s="829" t="s">
        <v>531</v>
      </c>
      <c r="D119" s="830"/>
      <c r="E119" s="830"/>
      <c r="F119" s="830"/>
      <c r="G119" s="831"/>
      <c r="H119" s="832"/>
      <c r="I119" s="832"/>
      <c r="J119" s="818"/>
      <c r="K119" s="818"/>
      <c r="M119" s="711"/>
    </row>
    <row r="120" spans="1:18" s="711" customFormat="1" ht="20.25" customHeight="1" thickBot="1" x14ac:dyDescent="0.35">
      <c r="A120" s="755"/>
      <c r="B120" s="828"/>
      <c r="C120" s="833" t="s">
        <v>249</v>
      </c>
      <c r="D120" s="833"/>
      <c r="E120" s="833"/>
      <c r="F120" s="833"/>
      <c r="G120" s="833"/>
      <c r="H120" s="834">
        <f>H119-E118</f>
        <v>0</v>
      </c>
      <c r="I120" s="834"/>
      <c r="J120" s="835" t="s">
        <v>248</v>
      </c>
      <c r="K120" s="835"/>
    </row>
    <row r="121" spans="1:18" s="711" customFormat="1" ht="3.75" hidden="1" customHeight="1" x14ac:dyDescent="0.25">
      <c r="A121" s="755"/>
      <c r="B121" s="828"/>
      <c r="C121" s="828"/>
      <c r="G121" s="721"/>
      <c r="I121" s="836"/>
      <c r="J121" s="835"/>
      <c r="K121" s="835"/>
    </row>
    <row r="122" spans="1:18" s="711" customFormat="1" ht="42" customHeight="1" x14ac:dyDescent="0.25">
      <c r="J122" s="835"/>
      <c r="K122" s="835"/>
      <c r="M122" s="837"/>
    </row>
    <row r="123" spans="1:18" s="843" customFormat="1" ht="17.399999999999999" x14ac:dyDescent="0.3">
      <c r="A123" s="838" t="s">
        <v>250</v>
      </c>
      <c r="B123" s="839" t="s">
        <v>251</v>
      </c>
      <c r="C123" s="840"/>
      <c r="D123" s="840"/>
      <c r="E123" s="840"/>
      <c r="F123" s="840"/>
      <c r="G123" s="840"/>
      <c r="H123" s="840"/>
      <c r="I123" s="841"/>
      <c r="J123" s="842"/>
      <c r="K123" s="842"/>
    </row>
    <row r="124" spans="1:18" s="843" customFormat="1" ht="20.100000000000001" customHeight="1" x14ac:dyDescent="0.25">
      <c r="A124" s="844"/>
      <c r="B124" s="845" t="s">
        <v>252</v>
      </c>
      <c r="C124" s="846"/>
      <c r="D124" s="846"/>
      <c r="E124" s="846"/>
      <c r="F124" s="846"/>
      <c r="G124" s="847"/>
      <c r="H124" s="848">
        <v>2229</v>
      </c>
      <c r="I124" s="848"/>
      <c r="J124" s="842"/>
      <c r="K124" s="842"/>
    </row>
    <row r="125" spans="1:18" s="843" customFormat="1" ht="20.100000000000001" customHeight="1" x14ac:dyDescent="0.25">
      <c r="A125" s="844"/>
      <c r="B125" s="845" t="s">
        <v>253</v>
      </c>
      <c r="C125" s="846"/>
      <c r="D125" s="846"/>
      <c r="E125" s="846"/>
      <c r="F125" s="846"/>
      <c r="G125" s="847"/>
      <c r="H125" s="848">
        <v>1248.21</v>
      </c>
      <c r="I125" s="848"/>
      <c r="J125" s="842">
        <v>1259.06</v>
      </c>
      <c r="K125" s="842"/>
    </row>
    <row r="126" spans="1:18" s="843" customFormat="1" x14ac:dyDescent="0.25">
      <c r="A126" s="844"/>
      <c r="B126" s="849"/>
      <c r="C126" s="849"/>
      <c r="D126" s="849"/>
      <c r="E126" s="849"/>
      <c r="F126" s="849"/>
      <c r="G126" s="849"/>
      <c r="H126" s="850"/>
      <c r="I126" s="850"/>
      <c r="J126" s="842"/>
      <c r="K126" s="842"/>
    </row>
    <row r="127" spans="1:18" s="843" customFormat="1" ht="17.399999999999999" x14ac:dyDescent="0.3">
      <c r="A127" s="838" t="s">
        <v>254</v>
      </c>
      <c r="B127" s="839" t="s">
        <v>255</v>
      </c>
      <c r="C127" s="840"/>
      <c r="D127" s="840"/>
      <c r="E127" s="840"/>
      <c r="F127" s="840"/>
      <c r="G127" s="840"/>
      <c r="H127" s="840"/>
      <c r="I127" s="841"/>
      <c r="J127" s="842"/>
      <c r="K127" s="842"/>
    </row>
    <row r="128" spans="1:18" s="843" customFormat="1" ht="20.100000000000001" customHeight="1" x14ac:dyDescent="0.25">
      <c r="A128" s="844"/>
      <c r="B128" s="845" t="s">
        <v>256</v>
      </c>
      <c r="C128" s="846"/>
      <c r="D128" s="846"/>
      <c r="E128" s="846"/>
      <c r="F128" s="846"/>
      <c r="G128" s="847"/>
      <c r="H128" s="848">
        <v>691.5</v>
      </c>
      <c r="I128" s="848"/>
      <c r="J128" s="842"/>
      <c r="K128" s="842"/>
    </row>
    <row r="129" spans="1:18" s="843" customFormat="1" ht="34.5" customHeight="1" x14ac:dyDescent="0.25">
      <c r="A129" s="844"/>
      <c r="B129" s="851" t="s">
        <v>257</v>
      </c>
      <c r="C129" s="852"/>
      <c r="D129" s="852"/>
      <c r="E129" s="852"/>
      <c r="F129" s="852"/>
      <c r="G129" s="853"/>
      <c r="H129" s="848">
        <v>483.39</v>
      </c>
      <c r="I129" s="848"/>
      <c r="J129" s="842"/>
      <c r="K129" s="842"/>
    </row>
    <row r="130" spans="1:18" ht="14.4" thickBot="1" x14ac:dyDescent="0.3"/>
    <row r="131" spans="1:18" ht="28.2" thickBot="1" x14ac:dyDescent="0.3">
      <c r="A131" s="854">
        <v>6</v>
      </c>
      <c r="B131" s="855" t="s">
        <v>258</v>
      </c>
      <c r="C131" s="856" t="s">
        <v>145</v>
      </c>
      <c r="D131" s="857" t="s">
        <v>259</v>
      </c>
      <c r="E131" s="858" t="s">
        <v>260</v>
      </c>
      <c r="F131" s="859" t="s">
        <v>261</v>
      </c>
      <c r="G131" s="860" t="s">
        <v>262</v>
      </c>
      <c r="K131" s="711"/>
      <c r="L131" s="711"/>
    </row>
    <row r="132" spans="1:18" ht="15" customHeight="1" x14ac:dyDescent="0.25"/>
    <row r="133" spans="1:18" ht="15" customHeight="1" thickBot="1" x14ac:dyDescent="0.3"/>
    <row r="134" spans="1:18" ht="15" customHeight="1" thickBot="1" x14ac:dyDescent="0.35">
      <c r="A134" s="777">
        <v>7</v>
      </c>
      <c r="B134" s="861" t="s">
        <v>263</v>
      </c>
      <c r="C134" s="861"/>
      <c r="D134" s="861"/>
      <c r="E134" s="861"/>
      <c r="F134" s="861"/>
      <c r="K134" s="711"/>
      <c r="L134" s="711"/>
    </row>
    <row r="135" spans="1:18" ht="15" customHeight="1" thickBot="1" x14ac:dyDescent="0.3">
      <c r="A135" s="725"/>
      <c r="B135" s="726" t="s">
        <v>240</v>
      </c>
      <c r="C135" s="726"/>
      <c r="D135" s="728" t="s">
        <v>264</v>
      </c>
      <c r="E135" s="728" t="s">
        <v>265</v>
      </c>
      <c r="F135" s="862" t="s">
        <v>266</v>
      </c>
      <c r="G135" s="725"/>
      <c r="K135" s="711"/>
      <c r="L135" s="711"/>
    </row>
    <row r="136" spans="1:18" s="710" customFormat="1" ht="15" customHeight="1" x14ac:dyDescent="0.25">
      <c r="A136" s="721">
        <f t="shared" ref="A136:A158" si="13">A94</f>
        <v>1</v>
      </c>
      <c r="B136" s="863">
        <f>B$13</f>
        <v>0</v>
      </c>
      <c r="C136" s="863"/>
      <c r="D136" s="864"/>
      <c r="E136" s="864"/>
      <c r="F136" s="864"/>
      <c r="G136" s="711"/>
      <c r="H136" s="711"/>
      <c r="I136" s="711"/>
      <c r="J136" s="713"/>
      <c r="K136" s="711"/>
      <c r="L136" s="711"/>
      <c r="N136" s="711"/>
      <c r="O136" s="711"/>
      <c r="P136" s="711"/>
      <c r="Q136" s="711"/>
      <c r="R136" s="711"/>
    </row>
    <row r="137" spans="1:18" s="710" customFormat="1" ht="15" customHeight="1" x14ac:dyDescent="0.25">
      <c r="A137" s="721">
        <f t="shared" si="13"/>
        <v>2</v>
      </c>
      <c r="B137" s="863">
        <f>B$14</f>
        <v>0</v>
      </c>
      <c r="C137" s="863"/>
      <c r="D137" s="865"/>
      <c r="E137" s="865"/>
      <c r="F137" s="865"/>
      <c r="G137" s="711"/>
      <c r="H137" s="711"/>
      <c r="I137" s="711"/>
      <c r="J137" s="713"/>
      <c r="K137" s="711"/>
      <c r="L137" s="711"/>
      <c r="N137" s="711"/>
      <c r="O137" s="711"/>
      <c r="P137" s="711"/>
      <c r="Q137" s="711"/>
      <c r="R137" s="711"/>
    </row>
    <row r="138" spans="1:18" s="710" customFormat="1" ht="15" customHeight="1" x14ac:dyDescent="0.25">
      <c r="A138" s="721">
        <f t="shared" si="13"/>
        <v>3</v>
      </c>
      <c r="B138" s="863">
        <f>B$15</f>
        <v>0</v>
      </c>
      <c r="C138" s="863"/>
      <c r="D138" s="865"/>
      <c r="E138" s="865"/>
      <c r="F138" s="865"/>
      <c r="G138" s="711"/>
      <c r="H138" s="711"/>
      <c r="I138" s="711"/>
      <c r="J138" s="713"/>
      <c r="K138" s="711"/>
      <c r="L138" s="711"/>
      <c r="N138" s="711"/>
      <c r="O138" s="711"/>
      <c r="P138" s="711"/>
      <c r="Q138" s="711"/>
      <c r="R138" s="711"/>
    </row>
    <row r="139" spans="1:18" s="710" customFormat="1" ht="15" customHeight="1" x14ac:dyDescent="0.25">
      <c r="A139" s="721">
        <f t="shared" si="13"/>
        <v>4</v>
      </c>
      <c r="B139" s="863">
        <f>B$16</f>
        <v>0</v>
      </c>
      <c r="C139" s="863"/>
      <c r="D139" s="865"/>
      <c r="E139" s="865"/>
      <c r="F139" s="865"/>
      <c r="G139" s="711"/>
      <c r="H139" s="711"/>
      <c r="I139" s="711"/>
      <c r="J139" s="713"/>
      <c r="K139" s="711"/>
      <c r="L139" s="711"/>
      <c r="N139" s="711"/>
      <c r="O139" s="711"/>
      <c r="P139" s="711"/>
      <c r="Q139" s="711"/>
      <c r="R139" s="711"/>
    </row>
    <row r="140" spans="1:18" s="710" customFormat="1" ht="15" customHeight="1" x14ac:dyDescent="0.25">
      <c r="A140" s="721">
        <f t="shared" si="13"/>
        <v>5</v>
      </c>
      <c r="B140" s="863">
        <f>B$17</f>
        <v>0</v>
      </c>
      <c r="C140" s="863"/>
      <c r="D140" s="865"/>
      <c r="E140" s="865"/>
      <c r="F140" s="865"/>
      <c r="G140" s="711"/>
      <c r="H140" s="711"/>
      <c r="I140" s="711"/>
      <c r="J140" s="713"/>
      <c r="K140" s="711"/>
      <c r="L140" s="711"/>
      <c r="N140" s="711"/>
      <c r="O140" s="711"/>
      <c r="P140" s="711"/>
      <c r="Q140" s="711"/>
      <c r="R140" s="711"/>
    </row>
    <row r="141" spans="1:18" s="710" customFormat="1" ht="15" customHeight="1" x14ac:dyDescent="0.25">
      <c r="A141" s="721">
        <f t="shared" si="13"/>
        <v>6</v>
      </c>
      <c r="B141" s="863">
        <f>B$18</f>
        <v>0</v>
      </c>
      <c r="C141" s="863"/>
      <c r="D141" s="865"/>
      <c r="E141" s="865"/>
      <c r="F141" s="865"/>
      <c r="G141" s="711"/>
      <c r="H141" s="711"/>
      <c r="I141" s="711"/>
      <c r="J141" s="713"/>
      <c r="K141" s="711"/>
      <c r="L141" s="711"/>
      <c r="N141" s="711"/>
      <c r="O141" s="711"/>
      <c r="P141" s="711"/>
      <c r="Q141" s="711"/>
      <c r="R141" s="711"/>
    </row>
    <row r="142" spans="1:18" s="710" customFormat="1" ht="15" customHeight="1" x14ac:dyDescent="0.25">
      <c r="A142" s="721">
        <f t="shared" si="13"/>
        <v>7</v>
      </c>
      <c r="B142" s="863">
        <f>B$19</f>
        <v>0</v>
      </c>
      <c r="C142" s="863"/>
      <c r="D142" s="865"/>
      <c r="E142" s="865"/>
      <c r="F142" s="865"/>
      <c r="G142" s="711"/>
      <c r="H142" s="711"/>
      <c r="I142" s="711"/>
      <c r="J142" s="713"/>
      <c r="K142" s="711"/>
      <c r="L142" s="711"/>
      <c r="N142" s="711"/>
      <c r="O142" s="711"/>
      <c r="P142" s="711"/>
      <c r="Q142" s="711"/>
      <c r="R142" s="711"/>
    </row>
    <row r="143" spans="1:18" s="710" customFormat="1" ht="15" customHeight="1" x14ac:dyDescent="0.25">
      <c r="A143" s="721">
        <f t="shared" si="13"/>
        <v>8</v>
      </c>
      <c r="B143" s="863">
        <f>B$20</f>
        <v>0</v>
      </c>
      <c r="C143" s="863"/>
      <c r="D143" s="865"/>
      <c r="E143" s="865"/>
      <c r="F143" s="865"/>
      <c r="G143" s="711"/>
      <c r="H143" s="711"/>
      <c r="I143" s="711"/>
      <c r="J143" s="713"/>
      <c r="K143" s="711"/>
      <c r="L143" s="711"/>
      <c r="N143" s="711"/>
      <c r="O143" s="711"/>
      <c r="P143" s="711"/>
      <c r="Q143" s="711"/>
      <c r="R143" s="711"/>
    </row>
    <row r="144" spans="1:18" s="710" customFormat="1" ht="15" customHeight="1" x14ac:dyDescent="0.25">
      <c r="A144" s="721">
        <f t="shared" si="13"/>
        <v>9</v>
      </c>
      <c r="B144" s="863">
        <f>B$21</f>
        <v>0</v>
      </c>
      <c r="C144" s="863"/>
      <c r="D144" s="865"/>
      <c r="E144" s="865"/>
      <c r="F144" s="865"/>
      <c r="G144" s="711"/>
      <c r="H144" s="711"/>
      <c r="I144" s="711"/>
      <c r="J144" s="713"/>
      <c r="K144" s="711"/>
      <c r="L144" s="711"/>
      <c r="N144" s="711"/>
      <c r="O144" s="711"/>
      <c r="P144" s="711"/>
      <c r="Q144" s="711"/>
      <c r="R144" s="711"/>
    </row>
    <row r="145" spans="1:18" s="710" customFormat="1" ht="15" customHeight="1" x14ac:dyDescent="0.25">
      <c r="A145" s="721">
        <f t="shared" si="13"/>
        <v>10</v>
      </c>
      <c r="B145" s="863">
        <f>B$22</f>
        <v>0</v>
      </c>
      <c r="C145" s="863"/>
      <c r="D145" s="865"/>
      <c r="E145" s="865"/>
      <c r="F145" s="865"/>
      <c r="G145" s="711"/>
      <c r="H145" s="711"/>
      <c r="I145" s="711"/>
      <c r="J145" s="713"/>
      <c r="K145" s="711"/>
      <c r="L145" s="711"/>
      <c r="N145" s="711"/>
      <c r="O145" s="711"/>
      <c r="P145" s="711"/>
      <c r="Q145" s="711"/>
      <c r="R145" s="711"/>
    </row>
    <row r="146" spans="1:18" s="710" customFormat="1" x14ac:dyDescent="0.25">
      <c r="A146" s="721">
        <f t="shared" si="13"/>
        <v>11</v>
      </c>
      <c r="B146" s="863">
        <f>B$23</f>
        <v>0</v>
      </c>
      <c r="C146" s="863"/>
      <c r="D146" s="865"/>
      <c r="E146" s="865"/>
      <c r="F146" s="865"/>
      <c r="G146" s="711"/>
      <c r="H146" s="711"/>
      <c r="I146" s="711"/>
      <c r="J146" s="713"/>
      <c r="K146" s="711"/>
      <c r="L146" s="711"/>
      <c r="N146" s="711"/>
      <c r="O146" s="711"/>
      <c r="P146" s="711"/>
      <c r="Q146" s="711"/>
      <c r="R146" s="711"/>
    </row>
    <row r="147" spans="1:18" s="710" customFormat="1" ht="15" customHeight="1" x14ac:dyDescent="0.25">
      <c r="A147" s="721">
        <f t="shared" si="13"/>
        <v>12</v>
      </c>
      <c r="B147" s="863">
        <f>B$24</f>
        <v>0</v>
      </c>
      <c r="C147" s="863"/>
      <c r="D147" s="865"/>
      <c r="E147" s="865"/>
      <c r="F147" s="865"/>
      <c r="G147" s="711"/>
      <c r="H147" s="711"/>
      <c r="I147" s="711"/>
      <c r="J147" s="713"/>
      <c r="K147" s="711"/>
      <c r="L147" s="711"/>
      <c r="N147" s="711"/>
      <c r="O147" s="711"/>
      <c r="P147" s="711"/>
      <c r="Q147" s="711"/>
      <c r="R147" s="711"/>
    </row>
    <row r="148" spans="1:18" s="710" customFormat="1" ht="15" customHeight="1" x14ac:dyDescent="0.25">
      <c r="A148" s="721">
        <f t="shared" si="13"/>
        <v>13</v>
      </c>
      <c r="B148" s="863">
        <f>B$25</f>
        <v>0</v>
      </c>
      <c r="C148" s="863"/>
      <c r="D148" s="865"/>
      <c r="E148" s="865"/>
      <c r="F148" s="865"/>
      <c r="G148" s="711"/>
      <c r="H148" s="711"/>
      <c r="I148" s="711"/>
      <c r="J148" s="713"/>
      <c r="K148" s="711"/>
      <c r="L148" s="711"/>
      <c r="N148" s="711"/>
      <c r="O148" s="711"/>
      <c r="P148" s="711"/>
      <c r="Q148" s="711"/>
      <c r="R148" s="711"/>
    </row>
    <row r="149" spans="1:18" s="710" customFormat="1" ht="15" customHeight="1" x14ac:dyDescent="0.25">
      <c r="A149" s="721">
        <f t="shared" si="13"/>
        <v>14</v>
      </c>
      <c r="B149" s="863">
        <f>B$26</f>
        <v>0</v>
      </c>
      <c r="C149" s="863"/>
      <c r="D149" s="865"/>
      <c r="E149" s="865"/>
      <c r="F149" s="865"/>
      <c r="G149" s="711"/>
      <c r="H149" s="711"/>
      <c r="I149" s="711"/>
      <c r="J149" s="713"/>
      <c r="K149" s="711"/>
      <c r="L149" s="711"/>
      <c r="N149" s="711"/>
      <c r="O149" s="711"/>
      <c r="P149" s="711"/>
      <c r="Q149" s="711"/>
      <c r="R149" s="711"/>
    </row>
    <row r="150" spans="1:18" s="710" customFormat="1" ht="15" customHeight="1" x14ac:dyDescent="0.25">
      <c r="A150" s="721">
        <f t="shared" si="13"/>
        <v>15</v>
      </c>
      <c r="B150" s="863">
        <f>B$27</f>
        <v>0</v>
      </c>
      <c r="C150" s="863"/>
      <c r="D150" s="865"/>
      <c r="E150" s="865"/>
      <c r="F150" s="865"/>
      <c r="G150" s="711"/>
      <c r="H150" s="711"/>
      <c r="I150" s="711"/>
      <c r="J150" s="713"/>
      <c r="K150" s="711"/>
      <c r="L150" s="711"/>
      <c r="N150" s="711"/>
      <c r="O150" s="711"/>
      <c r="P150" s="711"/>
      <c r="Q150" s="711"/>
      <c r="R150" s="711"/>
    </row>
    <row r="151" spans="1:18" s="710" customFormat="1" ht="15" hidden="1" customHeight="1" thickBot="1" x14ac:dyDescent="0.3">
      <c r="A151" s="721">
        <f t="shared" si="13"/>
        <v>16</v>
      </c>
      <c r="B151" s="863">
        <f>B$28</f>
        <v>0</v>
      </c>
      <c r="C151" s="863"/>
      <c r="D151" s="865"/>
      <c r="E151" s="865"/>
      <c r="F151" s="865"/>
      <c r="G151" s="711"/>
      <c r="H151" s="711"/>
      <c r="I151" s="711"/>
      <c r="J151" s="713"/>
      <c r="K151" s="711"/>
      <c r="L151" s="711"/>
      <c r="N151" s="711"/>
      <c r="O151" s="711"/>
      <c r="P151" s="711"/>
      <c r="Q151" s="711"/>
      <c r="R151" s="711"/>
    </row>
    <row r="152" spans="1:18" s="710" customFormat="1" ht="15" hidden="1" customHeight="1" thickBot="1" x14ac:dyDescent="0.3">
      <c r="A152" s="721">
        <f t="shared" si="13"/>
        <v>17</v>
      </c>
      <c r="B152" s="863">
        <f>B$29</f>
        <v>0</v>
      </c>
      <c r="C152" s="863"/>
      <c r="D152" s="865"/>
      <c r="E152" s="865"/>
      <c r="F152" s="865"/>
      <c r="G152" s="711"/>
      <c r="H152" s="711"/>
      <c r="I152" s="711"/>
      <c r="J152" s="713"/>
      <c r="K152" s="711"/>
      <c r="L152" s="711"/>
      <c r="N152" s="711"/>
      <c r="O152" s="711"/>
      <c r="P152" s="711"/>
      <c r="Q152" s="711"/>
      <c r="R152" s="711"/>
    </row>
    <row r="153" spans="1:18" s="710" customFormat="1" ht="15" hidden="1" customHeight="1" thickBot="1" x14ac:dyDescent="0.3">
      <c r="A153" s="721">
        <f t="shared" si="13"/>
        <v>18</v>
      </c>
      <c r="B153" s="863">
        <f>B$30</f>
        <v>0</v>
      </c>
      <c r="C153" s="863"/>
      <c r="D153" s="865"/>
      <c r="E153" s="865"/>
      <c r="F153" s="865"/>
      <c r="G153" s="711"/>
      <c r="H153" s="711"/>
      <c r="I153" s="711"/>
      <c r="J153" s="713"/>
      <c r="K153" s="711"/>
      <c r="L153" s="711"/>
      <c r="N153" s="711"/>
      <c r="O153" s="711"/>
      <c r="P153" s="711"/>
      <c r="Q153" s="711"/>
      <c r="R153" s="711"/>
    </row>
    <row r="154" spans="1:18" s="710" customFormat="1" x14ac:dyDescent="0.25">
      <c r="A154" s="721">
        <f t="shared" si="13"/>
        <v>19</v>
      </c>
      <c r="B154" s="863">
        <f>B$31</f>
        <v>0</v>
      </c>
      <c r="C154" s="863"/>
      <c r="D154" s="865"/>
      <c r="E154" s="865"/>
      <c r="F154" s="865"/>
      <c r="G154" s="711"/>
      <c r="H154" s="711"/>
      <c r="I154" s="711"/>
      <c r="J154" s="713"/>
      <c r="K154" s="711"/>
      <c r="L154" s="711"/>
      <c r="N154" s="711"/>
      <c r="O154" s="711"/>
      <c r="P154" s="711"/>
      <c r="Q154" s="711"/>
      <c r="R154" s="711"/>
    </row>
    <row r="155" spans="1:18" s="710" customFormat="1" x14ac:dyDescent="0.25">
      <c r="A155" s="721">
        <f t="shared" si="13"/>
        <v>20</v>
      </c>
      <c r="B155" s="863">
        <f>B$32</f>
        <v>0</v>
      </c>
      <c r="C155" s="863"/>
      <c r="D155" s="865"/>
      <c r="E155" s="865"/>
      <c r="F155" s="865"/>
      <c r="G155" s="711"/>
      <c r="H155" s="711"/>
      <c r="I155" s="711"/>
      <c r="J155" s="713"/>
      <c r="K155" s="711"/>
      <c r="L155" s="711"/>
      <c r="N155" s="711"/>
      <c r="O155" s="711"/>
      <c r="P155" s="711"/>
      <c r="Q155" s="711"/>
      <c r="R155" s="711"/>
    </row>
    <row r="156" spans="1:18" s="710" customFormat="1" ht="15.75" customHeight="1" x14ac:dyDescent="0.25">
      <c r="A156" s="721">
        <f t="shared" si="13"/>
        <v>21</v>
      </c>
      <c r="B156" s="863">
        <f>B$33</f>
        <v>0</v>
      </c>
      <c r="C156" s="863"/>
      <c r="D156" s="865"/>
      <c r="E156" s="865"/>
      <c r="F156" s="865"/>
      <c r="G156" s="711"/>
      <c r="H156" s="711"/>
      <c r="I156" s="711"/>
      <c r="J156" s="713"/>
      <c r="K156" s="711"/>
      <c r="L156" s="711"/>
      <c r="N156" s="711"/>
      <c r="O156" s="711"/>
      <c r="P156" s="711"/>
      <c r="Q156" s="711"/>
      <c r="R156" s="711"/>
    </row>
    <row r="157" spans="1:18" s="710" customFormat="1" ht="12.75" customHeight="1" x14ac:dyDescent="0.25">
      <c r="A157" s="721">
        <f t="shared" si="13"/>
        <v>23</v>
      </c>
      <c r="B157" s="863">
        <f>B$34</f>
        <v>0</v>
      </c>
      <c r="C157" s="863"/>
      <c r="D157" s="865"/>
      <c r="E157" s="865"/>
      <c r="F157" s="865"/>
      <c r="G157" s="711"/>
      <c r="H157" s="711"/>
      <c r="I157" s="711"/>
      <c r="J157" s="713"/>
      <c r="K157" s="713"/>
      <c r="L157" s="713"/>
      <c r="N157" s="711"/>
      <c r="O157" s="711"/>
      <c r="P157" s="711"/>
      <c r="Q157" s="711"/>
      <c r="R157" s="711"/>
    </row>
    <row r="158" spans="1:18" s="710" customFormat="1" ht="11.25" customHeight="1" thickBot="1" x14ac:dyDescent="0.3">
      <c r="A158" s="721">
        <f t="shared" si="13"/>
        <v>0</v>
      </c>
      <c r="B158" s="866">
        <f>B$35</f>
        <v>0</v>
      </c>
      <c r="C158" s="866"/>
      <c r="D158" s="867"/>
      <c r="E158" s="867"/>
      <c r="F158" s="867"/>
      <c r="H158" s="711"/>
      <c r="I158" s="711"/>
      <c r="J158" s="713"/>
      <c r="K158" s="713"/>
      <c r="L158" s="713"/>
      <c r="N158" s="711"/>
      <c r="O158" s="711"/>
      <c r="P158" s="711"/>
      <c r="Q158" s="711"/>
      <c r="R158" s="711"/>
    </row>
    <row r="159" spans="1:18" s="710" customFormat="1" ht="18.75" customHeight="1" thickBot="1" x14ac:dyDescent="0.3">
      <c r="A159" s="721"/>
      <c r="B159" s="868" t="s">
        <v>0</v>
      </c>
      <c r="C159" s="869"/>
      <c r="D159" s="870">
        <f>SUM(D136:D158)</f>
        <v>0</v>
      </c>
      <c r="E159" s="870">
        <f t="shared" ref="E159:F159" si="14">SUM(E136:E158)</f>
        <v>0</v>
      </c>
      <c r="F159" s="870">
        <f t="shared" si="14"/>
        <v>0</v>
      </c>
      <c r="G159" s="871">
        <f>SUM(D159:F159)</f>
        <v>0</v>
      </c>
      <c r="H159" s="711"/>
      <c r="I159" s="836"/>
      <c r="J159" s="713"/>
      <c r="K159" s="713"/>
      <c r="L159" s="713"/>
      <c r="N159" s="711"/>
      <c r="O159" s="711"/>
      <c r="P159" s="711"/>
      <c r="Q159" s="711"/>
      <c r="R159" s="711"/>
    </row>
    <row r="160" spans="1:18" s="710" customFormat="1" ht="15.75" customHeight="1" thickBot="1" x14ac:dyDescent="0.3">
      <c r="A160" s="723"/>
      <c r="B160" s="872"/>
      <c r="C160" s="872"/>
      <c r="D160" s="872"/>
      <c r="E160" s="872"/>
      <c r="F160" s="872"/>
      <c r="G160" s="872"/>
      <c r="H160" s="711"/>
      <c r="I160" s="711"/>
      <c r="J160" s="713"/>
      <c r="K160" s="713"/>
      <c r="L160" s="713"/>
      <c r="N160" s="711"/>
      <c r="O160" s="711"/>
      <c r="P160" s="711"/>
      <c r="Q160" s="711"/>
      <c r="R160" s="711"/>
    </row>
    <row r="161" spans="1:18" s="710" customFormat="1" ht="15" customHeight="1" thickBot="1" x14ac:dyDescent="0.3">
      <c r="A161" s="723">
        <v>8</v>
      </c>
      <c r="B161" s="873" t="s">
        <v>267</v>
      </c>
      <c r="C161" s="873"/>
      <c r="D161" s="874" t="s">
        <v>268</v>
      </c>
      <c r="E161" s="874"/>
      <c r="F161" s="874"/>
      <c r="G161" s="874"/>
      <c r="H161" s="874"/>
      <c r="I161" s="875" t="s">
        <v>0</v>
      </c>
      <c r="J161" s="713"/>
      <c r="K161" s="790">
        <f>K92</f>
        <v>2020</v>
      </c>
      <c r="L161" s="713"/>
      <c r="N161" s="711"/>
      <c r="O161" s="711"/>
      <c r="P161" s="711"/>
      <c r="Q161" s="711"/>
      <c r="R161" s="711"/>
    </row>
    <row r="162" spans="1:18" s="710" customFormat="1" ht="15" customHeight="1" thickBot="1" x14ac:dyDescent="0.3">
      <c r="A162" s="711"/>
      <c r="B162" s="876" t="s">
        <v>240</v>
      </c>
      <c r="C162" s="876"/>
      <c r="D162" s="877" t="s">
        <v>269</v>
      </c>
      <c r="E162" s="877" t="s">
        <v>270</v>
      </c>
      <c r="F162" s="877" t="s">
        <v>271</v>
      </c>
      <c r="G162" s="877" t="s">
        <v>272</v>
      </c>
      <c r="H162" s="877" t="s">
        <v>273</v>
      </c>
      <c r="I162" s="875"/>
      <c r="J162" s="878" t="str">
        <f>$C$8</f>
        <v>PENSACOLA</v>
      </c>
      <c r="K162" s="878"/>
      <c r="L162" s="878"/>
      <c r="N162" s="711"/>
      <c r="O162" s="711"/>
      <c r="P162" s="711"/>
      <c r="Q162" s="711"/>
      <c r="R162" s="711"/>
    </row>
    <row r="163" spans="1:18" s="710" customFormat="1" ht="15" customHeight="1" thickBot="1" x14ac:dyDescent="0.3">
      <c r="A163" s="721">
        <f t="shared" ref="A163:A184" si="15">A67</f>
        <v>1</v>
      </c>
      <c r="B163" s="863">
        <f>B$13</f>
        <v>0</v>
      </c>
      <c r="C163" s="863"/>
      <c r="D163" s="879"/>
      <c r="E163" s="879"/>
      <c r="F163" s="879"/>
      <c r="G163" s="879"/>
      <c r="H163" s="879"/>
      <c r="I163" s="879">
        <f>SUM(D163:H163)</f>
        <v>0</v>
      </c>
      <c r="J163" s="880" t="s">
        <v>274</v>
      </c>
      <c r="K163" s="880"/>
      <c r="L163" s="880"/>
      <c r="N163" s="711"/>
      <c r="O163" s="711"/>
      <c r="P163" s="711"/>
      <c r="Q163" s="711"/>
      <c r="R163" s="711"/>
    </row>
    <row r="164" spans="1:18" s="710" customFormat="1" ht="15" customHeight="1" x14ac:dyDescent="0.25">
      <c r="A164" s="721">
        <f t="shared" si="15"/>
        <v>2</v>
      </c>
      <c r="B164" s="863">
        <f>B$14</f>
        <v>0</v>
      </c>
      <c r="C164" s="863"/>
      <c r="D164" s="746"/>
      <c r="E164" s="746"/>
      <c r="F164" s="746"/>
      <c r="G164" s="746"/>
      <c r="H164" s="881"/>
      <c r="I164" s="879">
        <f t="shared" ref="I164:I180" si="16">SUM(D164:H164)</f>
        <v>0</v>
      </c>
      <c r="J164" s="880"/>
      <c r="K164" s="880"/>
      <c r="L164" s="880"/>
      <c r="N164" s="711"/>
      <c r="O164" s="711"/>
      <c r="P164" s="711"/>
      <c r="Q164" s="711"/>
      <c r="R164" s="711"/>
    </row>
    <row r="165" spans="1:18" s="710" customFormat="1" ht="15" customHeight="1" x14ac:dyDescent="0.25">
      <c r="A165" s="721">
        <f t="shared" si="15"/>
        <v>3</v>
      </c>
      <c r="B165" s="863">
        <f>B$15</f>
        <v>0</v>
      </c>
      <c r="C165" s="863"/>
      <c r="D165" s="746"/>
      <c r="E165" s="746"/>
      <c r="F165" s="746"/>
      <c r="G165" s="746"/>
      <c r="H165" s="881"/>
      <c r="I165" s="879">
        <f t="shared" si="16"/>
        <v>0</v>
      </c>
      <c r="J165" s="713"/>
      <c r="K165" s="713"/>
      <c r="L165" s="713"/>
      <c r="N165" s="711"/>
      <c r="O165" s="711"/>
      <c r="P165" s="711"/>
      <c r="Q165" s="711"/>
      <c r="R165" s="711"/>
    </row>
    <row r="166" spans="1:18" s="710" customFormat="1" ht="15" customHeight="1" x14ac:dyDescent="0.25">
      <c r="A166" s="721">
        <f t="shared" si="15"/>
        <v>4</v>
      </c>
      <c r="B166" s="863">
        <f>B$16</f>
        <v>0</v>
      </c>
      <c r="C166" s="863"/>
      <c r="D166" s="746"/>
      <c r="E166" s="746"/>
      <c r="F166" s="746"/>
      <c r="G166" s="746"/>
      <c r="H166" s="881"/>
      <c r="I166" s="879">
        <f t="shared" si="16"/>
        <v>0</v>
      </c>
      <c r="J166" s="713"/>
      <c r="K166" s="713"/>
      <c r="L166" s="713"/>
      <c r="N166" s="711"/>
      <c r="O166" s="711"/>
      <c r="P166" s="711"/>
      <c r="Q166" s="711"/>
      <c r="R166" s="711"/>
    </row>
    <row r="167" spans="1:18" s="710" customFormat="1" ht="15" customHeight="1" x14ac:dyDescent="0.25">
      <c r="A167" s="721">
        <f t="shared" si="15"/>
        <v>5</v>
      </c>
      <c r="B167" s="863">
        <f>B$17</f>
        <v>0</v>
      </c>
      <c r="C167" s="863"/>
      <c r="D167" s="746"/>
      <c r="E167" s="746"/>
      <c r="F167" s="746"/>
      <c r="G167" s="746"/>
      <c r="H167" s="881"/>
      <c r="I167" s="879">
        <f t="shared" si="16"/>
        <v>0</v>
      </c>
      <c r="J167" s="713"/>
      <c r="K167" s="713"/>
      <c r="L167" s="713"/>
      <c r="N167" s="711"/>
      <c r="O167" s="711"/>
      <c r="P167" s="711"/>
      <c r="Q167" s="711"/>
      <c r="R167" s="711"/>
    </row>
    <row r="168" spans="1:18" s="710" customFormat="1" ht="15" customHeight="1" x14ac:dyDescent="0.25">
      <c r="A168" s="721">
        <f t="shared" si="15"/>
        <v>6</v>
      </c>
      <c r="B168" s="863">
        <f>B$18</f>
        <v>0</v>
      </c>
      <c r="C168" s="863"/>
      <c r="D168" s="746"/>
      <c r="E168" s="746"/>
      <c r="F168" s="746"/>
      <c r="G168" s="746"/>
      <c r="H168" s="881"/>
      <c r="I168" s="879">
        <f t="shared" si="16"/>
        <v>0</v>
      </c>
      <c r="J168" s="713"/>
      <c r="K168" s="713"/>
      <c r="L168" s="713"/>
      <c r="N168" s="711"/>
      <c r="O168" s="711"/>
      <c r="P168" s="711"/>
      <c r="Q168" s="711"/>
      <c r="R168" s="711"/>
    </row>
    <row r="169" spans="1:18" s="710" customFormat="1" ht="15" customHeight="1" x14ac:dyDescent="0.25">
      <c r="A169" s="721">
        <f t="shared" si="15"/>
        <v>7</v>
      </c>
      <c r="B169" s="863">
        <f>B$19</f>
        <v>0</v>
      </c>
      <c r="C169" s="863"/>
      <c r="D169" s="746"/>
      <c r="E169" s="746"/>
      <c r="F169" s="746"/>
      <c r="G169" s="746"/>
      <c r="H169" s="881"/>
      <c r="I169" s="879">
        <f t="shared" si="16"/>
        <v>0</v>
      </c>
      <c r="J169" s="713"/>
      <c r="K169" s="713"/>
      <c r="L169" s="713"/>
      <c r="N169" s="711"/>
      <c r="O169" s="711"/>
      <c r="P169" s="711"/>
      <c r="Q169" s="711"/>
      <c r="R169" s="711"/>
    </row>
    <row r="170" spans="1:18" s="710" customFormat="1" x14ac:dyDescent="0.25">
      <c r="A170" s="721">
        <f t="shared" si="15"/>
        <v>8</v>
      </c>
      <c r="B170" s="863">
        <f>B$20</f>
        <v>0</v>
      </c>
      <c r="C170" s="863"/>
      <c r="D170" s="746"/>
      <c r="E170" s="746"/>
      <c r="F170" s="746"/>
      <c r="G170" s="746"/>
      <c r="H170" s="881"/>
      <c r="I170" s="879">
        <f t="shared" si="16"/>
        <v>0</v>
      </c>
      <c r="J170" s="713"/>
      <c r="K170" s="713"/>
      <c r="L170" s="713"/>
      <c r="N170" s="711"/>
      <c r="O170" s="711"/>
      <c r="P170" s="711"/>
      <c r="Q170" s="711"/>
      <c r="R170" s="711"/>
    </row>
    <row r="171" spans="1:18" s="710" customFormat="1" x14ac:dyDescent="0.25">
      <c r="A171" s="721">
        <f t="shared" si="15"/>
        <v>9</v>
      </c>
      <c r="B171" s="863">
        <f>B$21</f>
        <v>0</v>
      </c>
      <c r="C171" s="863"/>
      <c r="D171" s="746"/>
      <c r="E171" s="746"/>
      <c r="F171" s="746"/>
      <c r="G171" s="746"/>
      <c r="H171" s="881"/>
      <c r="I171" s="879">
        <f t="shared" si="16"/>
        <v>0</v>
      </c>
      <c r="J171" s="713"/>
      <c r="K171" s="713"/>
      <c r="L171" s="713"/>
      <c r="N171" s="711"/>
      <c r="O171" s="711"/>
      <c r="P171" s="711"/>
      <c r="Q171" s="711"/>
      <c r="R171" s="711"/>
    </row>
    <row r="172" spans="1:18" s="710" customFormat="1" ht="15" customHeight="1" x14ac:dyDescent="0.25">
      <c r="A172" s="721">
        <f t="shared" si="15"/>
        <v>10</v>
      </c>
      <c r="B172" s="863">
        <f>B$22</f>
        <v>0</v>
      </c>
      <c r="C172" s="863"/>
      <c r="D172" s="746"/>
      <c r="E172" s="746"/>
      <c r="F172" s="746"/>
      <c r="G172" s="746"/>
      <c r="H172" s="881"/>
      <c r="I172" s="879">
        <f t="shared" si="16"/>
        <v>0</v>
      </c>
      <c r="J172" s="713"/>
      <c r="K172" s="713"/>
      <c r="L172" s="713"/>
      <c r="N172" s="711"/>
      <c r="O172" s="711"/>
      <c r="P172" s="711"/>
      <c r="Q172" s="711"/>
      <c r="R172" s="711"/>
    </row>
    <row r="173" spans="1:18" s="710" customFormat="1" ht="15" customHeight="1" x14ac:dyDescent="0.25">
      <c r="A173" s="721">
        <f t="shared" si="15"/>
        <v>11</v>
      </c>
      <c r="B173" s="863">
        <f>B$23</f>
        <v>0</v>
      </c>
      <c r="C173" s="863"/>
      <c r="D173" s="746"/>
      <c r="E173" s="746"/>
      <c r="F173" s="746"/>
      <c r="G173" s="746"/>
      <c r="H173" s="881"/>
      <c r="I173" s="879">
        <f t="shared" si="16"/>
        <v>0</v>
      </c>
      <c r="J173" s="713"/>
      <c r="K173" s="713"/>
      <c r="L173" s="713"/>
      <c r="N173" s="711"/>
      <c r="O173" s="711"/>
      <c r="P173" s="711"/>
      <c r="Q173" s="711"/>
      <c r="R173" s="711"/>
    </row>
    <row r="174" spans="1:18" s="710" customFormat="1" ht="15" customHeight="1" x14ac:dyDescent="0.25">
      <c r="A174" s="721">
        <f t="shared" si="15"/>
        <v>12</v>
      </c>
      <c r="B174" s="863">
        <f>B$24</f>
        <v>0</v>
      </c>
      <c r="C174" s="863"/>
      <c r="D174" s="746"/>
      <c r="E174" s="746"/>
      <c r="F174" s="746"/>
      <c r="G174" s="746"/>
      <c r="H174" s="881"/>
      <c r="I174" s="879">
        <f t="shared" si="16"/>
        <v>0</v>
      </c>
      <c r="J174" s="713"/>
      <c r="K174" s="713"/>
      <c r="L174" s="713"/>
      <c r="N174" s="711"/>
      <c r="O174" s="711"/>
      <c r="P174" s="711"/>
      <c r="Q174" s="711"/>
      <c r="R174" s="711"/>
    </row>
    <row r="175" spans="1:18" s="710" customFormat="1" ht="15" customHeight="1" x14ac:dyDescent="0.25">
      <c r="A175" s="721">
        <f t="shared" si="15"/>
        <v>13</v>
      </c>
      <c r="B175" s="863">
        <f>B$25</f>
        <v>0</v>
      </c>
      <c r="C175" s="863"/>
      <c r="D175" s="746"/>
      <c r="E175" s="746"/>
      <c r="F175" s="746"/>
      <c r="G175" s="746"/>
      <c r="H175" s="881"/>
      <c r="I175" s="879">
        <f t="shared" si="16"/>
        <v>0</v>
      </c>
      <c r="J175" s="713"/>
      <c r="K175" s="713"/>
      <c r="L175" s="713"/>
      <c r="N175" s="711"/>
      <c r="O175" s="711"/>
      <c r="P175" s="711"/>
      <c r="Q175" s="711"/>
      <c r="R175" s="711"/>
    </row>
    <row r="176" spans="1:18" s="710" customFormat="1" ht="15" customHeight="1" x14ac:dyDescent="0.25">
      <c r="A176" s="721">
        <f t="shared" si="15"/>
        <v>14</v>
      </c>
      <c r="B176" s="863">
        <f>B$26</f>
        <v>0</v>
      </c>
      <c r="C176" s="863"/>
      <c r="D176" s="746"/>
      <c r="E176" s="746"/>
      <c r="F176" s="746"/>
      <c r="G176" s="746"/>
      <c r="H176" s="881"/>
      <c r="I176" s="879">
        <f t="shared" si="16"/>
        <v>0</v>
      </c>
      <c r="J176" s="713"/>
      <c r="K176" s="713"/>
      <c r="L176" s="713"/>
      <c r="N176" s="711"/>
      <c r="O176" s="711"/>
      <c r="P176" s="711"/>
      <c r="Q176" s="711"/>
      <c r="R176" s="711"/>
    </row>
    <row r="177" spans="1:18" s="710" customFormat="1" ht="15" customHeight="1" x14ac:dyDescent="0.25">
      <c r="A177" s="721">
        <f t="shared" si="15"/>
        <v>15</v>
      </c>
      <c r="B177" s="863">
        <f>B$27</f>
        <v>0</v>
      </c>
      <c r="C177" s="863"/>
      <c r="D177" s="746"/>
      <c r="E177" s="746"/>
      <c r="F177" s="746"/>
      <c r="G177" s="746"/>
      <c r="H177" s="881"/>
      <c r="I177" s="879">
        <f t="shared" si="16"/>
        <v>0</v>
      </c>
      <c r="J177" s="713"/>
      <c r="K177" s="713"/>
      <c r="L177" s="713"/>
      <c r="N177" s="711"/>
      <c r="O177" s="711"/>
      <c r="P177" s="711"/>
      <c r="Q177" s="711"/>
      <c r="R177" s="711"/>
    </row>
    <row r="178" spans="1:18" s="710" customFormat="1" ht="15" customHeight="1" x14ac:dyDescent="0.25">
      <c r="A178" s="721">
        <f t="shared" si="15"/>
        <v>16</v>
      </c>
      <c r="B178" s="863">
        <f>B$28</f>
        <v>0</v>
      </c>
      <c r="C178" s="863"/>
      <c r="D178" s="746"/>
      <c r="E178" s="746"/>
      <c r="F178" s="746"/>
      <c r="G178" s="746"/>
      <c r="H178" s="881"/>
      <c r="I178" s="879">
        <f t="shared" si="16"/>
        <v>0</v>
      </c>
      <c r="J178" s="713"/>
      <c r="K178" s="713"/>
      <c r="L178" s="713"/>
      <c r="N178" s="711"/>
      <c r="O178" s="711"/>
      <c r="P178" s="711"/>
      <c r="Q178" s="711"/>
      <c r="R178" s="711"/>
    </row>
    <row r="179" spans="1:18" s="710" customFormat="1" ht="15" customHeight="1" x14ac:dyDescent="0.25">
      <c r="A179" s="721">
        <f t="shared" si="15"/>
        <v>17</v>
      </c>
      <c r="B179" s="863">
        <f>B$29</f>
        <v>0</v>
      </c>
      <c r="C179" s="863"/>
      <c r="D179" s="746"/>
      <c r="E179" s="746"/>
      <c r="F179" s="746"/>
      <c r="G179" s="746"/>
      <c r="H179" s="881"/>
      <c r="I179" s="879">
        <f t="shared" si="16"/>
        <v>0</v>
      </c>
      <c r="J179" s="713"/>
      <c r="K179" s="713"/>
      <c r="L179" s="713"/>
      <c r="N179" s="711"/>
      <c r="O179" s="711"/>
      <c r="P179" s="711"/>
      <c r="Q179" s="711"/>
      <c r="R179" s="711"/>
    </row>
    <row r="180" spans="1:18" s="710" customFormat="1" ht="15" customHeight="1" x14ac:dyDescent="0.25">
      <c r="A180" s="721">
        <f t="shared" si="15"/>
        <v>18</v>
      </c>
      <c r="B180" s="863">
        <f>B$30</f>
        <v>0</v>
      </c>
      <c r="C180" s="863"/>
      <c r="D180" s="746"/>
      <c r="E180" s="746"/>
      <c r="F180" s="746"/>
      <c r="G180" s="746"/>
      <c r="H180" s="881"/>
      <c r="I180" s="879">
        <f t="shared" si="16"/>
        <v>0</v>
      </c>
      <c r="J180" s="713"/>
      <c r="K180" s="713"/>
      <c r="L180" s="713"/>
      <c r="N180" s="711"/>
      <c r="O180" s="711"/>
      <c r="P180" s="711"/>
      <c r="Q180" s="711"/>
      <c r="R180" s="711"/>
    </row>
    <row r="181" spans="1:18" s="710" customFormat="1" ht="15" customHeight="1" x14ac:dyDescent="0.25">
      <c r="A181" s="721">
        <f t="shared" si="15"/>
        <v>19</v>
      </c>
      <c r="B181" s="863">
        <f>B$31</f>
        <v>0</v>
      </c>
      <c r="C181" s="863"/>
      <c r="D181" s="746"/>
      <c r="E181" s="746"/>
      <c r="F181" s="746"/>
      <c r="G181" s="746"/>
      <c r="H181" s="881"/>
      <c r="I181" s="879">
        <f>SUM(D181:H181)</f>
        <v>0</v>
      </c>
      <c r="J181" s="713"/>
      <c r="K181" s="713"/>
      <c r="L181" s="713"/>
      <c r="N181" s="711"/>
      <c r="O181" s="711"/>
      <c r="P181" s="711"/>
      <c r="Q181" s="711"/>
      <c r="R181" s="711"/>
    </row>
    <row r="182" spans="1:18" s="710" customFormat="1" ht="15" customHeight="1" x14ac:dyDescent="0.25">
      <c r="A182" s="721">
        <f t="shared" si="15"/>
        <v>20</v>
      </c>
      <c r="B182" s="863">
        <f>B$32</f>
        <v>0</v>
      </c>
      <c r="C182" s="863"/>
      <c r="D182" s="881"/>
      <c r="E182" s="881"/>
      <c r="F182" s="881"/>
      <c r="G182" s="881"/>
      <c r="H182" s="881"/>
      <c r="I182" s="879">
        <f t="shared" ref="I182:I184" si="17">SUM(D182:H182)</f>
        <v>0</v>
      </c>
      <c r="J182" s="713"/>
      <c r="K182" s="713"/>
      <c r="L182" s="713"/>
      <c r="N182" s="711"/>
      <c r="O182" s="711"/>
      <c r="P182" s="711"/>
      <c r="Q182" s="711"/>
      <c r="R182" s="711"/>
    </row>
    <row r="183" spans="1:18" s="710" customFormat="1" ht="18.75" customHeight="1" x14ac:dyDescent="0.25">
      <c r="A183" s="721">
        <f t="shared" si="15"/>
        <v>21</v>
      </c>
      <c r="B183" s="863">
        <f>B$33</f>
        <v>0</v>
      </c>
      <c r="C183" s="863"/>
      <c r="D183" s="881"/>
      <c r="E183" s="881"/>
      <c r="F183" s="881"/>
      <c r="G183" s="881"/>
      <c r="H183" s="881"/>
      <c r="I183" s="879">
        <f t="shared" si="17"/>
        <v>0</v>
      </c>
      <c r="J183" s="713"/>
      <c r="K183" s="713"/>
      <c r="L183" s="713"/>
      <c r="N183" s="711"/>
      <c r="O183" s="711"/>
      <c r="P183" s="711"/>
      <c r="Q183" s="711"/>
      <c r="R183" s="711"/>
    </row>
    <row r="184" spans="1:18" s="788" customFormat="1" ht="21.75" customHeight="1" x14ac:dyDescent="0.25">
      <c r="A184" s="721">
        <f t="shared" si="15"/>
        <v>23</v>
      </c>
      <c r="B184" s="863">
        <f>B$34</f>
        <v>0</v>
      </c>
      <c r="C184" s="863"/>
      <c r="D184" s="881"/>
      <c r="E184" s="881"/>
      <c r="F184" s="881"/>
      <c r="G184" s="881"/>
      <c r="H184" s="881"/>
      <c r="I184" s="879">
        <f t="shared" si="17"/>
        <v>0</v>
      </c>
      <c r="J184" s="713"/>
      <c r="K184" s="713"/>
      <c r="L184" s="713"/>
      <c r="M184" s="787"/>
      <c r="N184" s="711"/>
    </row>
    <row r="185" spans="1:18" s="788" customFormat="1" ht="17.25" customHeight="1" thickBot="1" x14ac:dyDescent="0.35">
      <c r="A185" s="721"/>
      <c r="B185" s="863">
        <f>B$35</f>
        <v>0</v>
      </c>
      <c r="C185" s="863"/>
      <c r="D185" s="882"/>
      <c r="E185" s="882"/>
      <c r="F185" s="882"/>
      <c r="G185" s="882"/>
      <c r="H185" s="882"/>
      <c r="I185" s="882"/>
      <c r="J185" s="883"/>
      <c r="K185" s="883"/>
      <c r="L185" s="883"/>
      <c r="M185" s="787"/>
      <c r="N185" s="711"/>
    </row>
    <row r="186" spans="1:18" s="788" customFormat="1" ht="43.5" customHeight="1" thickBot="1" x14ac:dyDescent="0.3">
      <c r="A186" s="711"/>
      <c r="B186" s="884" t="s">
        <v>210</v>
      </c>
      <c r="C186" s="884"/>
      <c r="D186" s="870">
        <f>SUM(D163:D185)</f>
        <v>0</v>
      </c>
      <c r="E186" s="870">
        <f t="shared" ref="E186:I186" si="18">SUM(E163:E185)</f>
        <v>0</v>
      </c>
      <c r="F186" s="870">
        <f t="shared" si="18"/>
        <v>0</v>
      </c>
      <c r="G186" s="870">
        <f t="shared" si="18"/>
        <v>0</v>
      </c>
      <c r="H186" s="870">
        <f t="shared" si="18"/>
        <v>0</v>
      </c>
      <c r="I186" s="870">
        <f t="shared" si="18"/>
        <v>0</v>
      </c>
      <c r="M186" s="885"/>
      <c r="N186" s="885"/>
      <c r="O186" s="885"/>
      <c r="P186" s="885"/>
      <c r="Q186" s="885"/>
    </row>
    <row r="187" spans="1:18" s="788" customFormat="1" ht="9" customHeight="1" thickBot="1" x14ac:dyDescent="0.3">
      <c r="A187" s="711"/>
      <c r="B187" s="886"/>
      <c r="C187" s="886"/>
      <c r="D187" s="828"/>
      <c r="E187" s="828"/>
      <c r="F187" s="828"/>
      <c r="G187" s="828"/>
      <c r="H187" s="828"/>
      <c r="I187" s="828"/>
      <c r="J187" s="731"/>
      <c r="K187" s="887"/>
      <c r="L187" s="731"/>
      <c r="M187" s="787"/>
      <c r="N187" s="711"/>
    </row>
    <row r="188" spans="1:18" ht="37.5" customHeight="1" thickBot="1" x14ac:dyDescent="0.3">
      <c r="A188" s="723">
        <v>9</v>
      </c>
      <c r="B188" s="888" t="s">
        <v>532</v>
      </c>
      <c r="C188" s="889"/>
      <c r="D188" s="890"/>
      <c r="E188" s="890"/>
      <c r="F188" s="890"/>
      <c r="G188" s="890"/>
      <c r="H188" s="890"/>
      <c r="I188" s="890"/>
      <c r="J188" s="890"/>
      <c r="K188" s="890"/>
      <c r="L188" s="890"/>
    </row>
    <row r="189" spans="1:18" ht="39" customHeight="1" thickBot="1" x14ac:dyDescent="0.3">
      <c r="B189" s="891" t="s">
        <v>240</v>
      </c>
      <c r="C189" s="892"/>
      <c r="D189" s="760" t="s">
        <v>275</v>
      </c>
      <c r="E189" s="760" t="s">
        <v>276</v>
      </c>
      <c r="F189" s="760" t="s">
        <v>533</v>
      </c>
      <c r="G189" s="760" t="s">
        <v>278</v>
      </c>
      <c r="H189" s="760" t="s">
        <v>279</v>
      </c>
      <c r="I189" s="760" t="s">
        <v>280</v>
      </c>
      <c r="J189" s="893" t="s">
        <v>281</v>
      </c>
      <c r="K189" s="893" t="s">
        <v>282</v>
      </c>
      <c r="L189" s="894" t="s">
        <v>283</v>
      </c>
    </row>
    <row r="190" spans="1:18" ht="15" customHeight="1" x14ac:dyDescent="0.25">
      <c r="A190" s="721">
        <f t="shared" ref="A190:A211" si="19">A136</f>
        <v>1</v>
      </c>
      <c r="B190" s="895">
        <f>B$13</f>
        <v>0</v>
      </c>
      <c r="C190" s="896"/>
      <c r="D190" s="897"/>
      <c r="E190" s="897"/>
      <c r="F190" s="897"/>
      <c r="G190" s="897"/>
      <c r="H190" s="897"/>
      <c r="I190" s="897"/>
      <c r="J190" s="897"/>
      <c r="K190" s="898">
        <f t="shared" ref="K190:K210" si="20">+IF(H40=0,0,SUM(D190:G190)/H40)</f>
        <v>0</v>
      </c>
      <c r="L190" s="898">
        <f t="shared" ref="L190:L210" si="21">+IF(H40=0,0,SUM(H190:J190)/H40)</f>
        <v>0</v>
      </c>
    </row>
    <row r="191" spans="1:18" ht="15" customHeight="1" x14ac:dyDescent="0.25">
      <c r="A191" s="721">
        <f t="shared" si="19"/>
        <v>2</v>
      </c>
      <c r="B191" s="739">
        <f>B$14</f>
        <v>0</v>
      </c>
      <c r="C191" s="739"/>
      <c r="D191" s="899"/>
      <c r="E191" s="899"/>
      <c r="F191" s="900"/>
      <c r="G191" s="897"/>
      <c r="H191" s="901"/>
      <c r="I191" s="901"/>
      <c r="J191" s="900"/>
      <c r="K191" s="898">
        <f t="shared" si="20"/>
        <v>0</v>
      </c>
      <c r="L191" s="898">
        <f t="shared" si="21"/>
        <v>0</v>
      </c>
    </row>
    <row r="192" spans="1:18" ht="15" customHeight="1" x14ac:dyDescent="0.25">
      <c r="A192" s="721">
        <f t="shared" si="19"/>
        <v>3</v>
      </c>
      <c r="B192" s="739">
        <f>B$15</f>
        <v>0</v>
      </c>
      <c r="C192" s="739"/>
      <c r="D192" s="899"/>
      <c r="E192" s="899"/>
      <c r="F192" s="900"/>
      <c r="G192" s="897"/>
      <c r="H192" s="901"/>
      <c r="I192" s="901"/>
      <c r="J192" s="900"/>
      <c r="K192" s="898">
        <f t="shared" si="20"/>
        <v>0</v>
      </c>
      <c r="L192" s="898">
        <f t="shared" si="21"/>
        <v>0</v>
      </c>
    </row>
    <row r="193" spans="1:18" ht="15" customHeight="1" x14ac:dyDescent="0.25">
      <c r="A193" s="721">
        <f t="shared" si="19"/>
        <v>4</v>
      </c>
      <c r="B193" s="739">
        <f>B$16</f>
        <v>0</v>
      </c>
      <c r="C193" s="739"/>
      <c r="D193" s="899"/>
      <c r="E193" s="899"/>
      <c r="F193" s="900"/>
      <c r="G193" s="897"/>
      <c r="H193" s="901"/>
      <c r="I193" s="901"/>
      <c r="J193" s="900"/>
      <c r="K193" s="898">
        <f t="shared" si="20"/>
        <v>0</v>
      </c>
      <c r="L193" s="898">
        <f t="shared" si="21"/>
        <v>0</v>
      </c>
    </row>
    <row r="194" spans="1:18" ht="15" customHeight="1" x14ac:dyDescent="0.25">
      <c r="A194" s="721">
        <f t="shared" si="19"/>
        <v>5</v>
      </c>
      <c r="B194" s="739">
        <f>B$17</f>
        <v>0</v>
      </c>
      <c r="C194" s="739"/>
      <c r="D194" s="899"/>
      <c r="E194" s="899"/>
      <c r="F194" s="900"/>
      <c r="G194" s="897"/>
      <c r="H194" s="901"/>
      <c r="I194" s="901"/>
      <c r="J194" s="900"/>
      <c r="K194" s="898">
        <f t="shared" si="20"/>
        <v>0</v>
      </c>
      <c r="L194" s="898">
        <f t="shared" si="21"/>
        <v>0</v>
      </c>
    </row>
    <row r="195" spans="1:18" ht="15" customHeight="1" x14ac:dyDescent="0.25">
      <c r="A195" s="721">
        <f t="shared" si="19"/>
        <v>6</v>
      </c>
      <c r="B195" s="739">
        <f>B$18</f>
        <v>0</v>
      </c>
      <c r="C195" s="739"/>
      <c r="D195" s="899"/>
      <c r="E195" s="899"/>
      <c r="F195" s="900"/>
      <c r="G195" s="897"/>
      <c r="H195" s="901"/>
      <c r="I195" s="901"/>
      <c r="J195" s="900"/>
      <c r="K195" s="898">
        <f t="shared" si="20"/>
        <v>0</v>
      </c>
      <c r="L195" s="898">
        <f t="shared" si="21"/>
        <v>0</v>
      </c>
    </row>
    <row r="196" spans="1:18" ht="15" customHeight="1" x14ac:dyDescent="0.25">
      <c r="A196" s="721">
        <f t="shared" si="19"/>
        <v>7</v>
      </c>
      <c r="B196" s="739">
        <f>B$19</f>
        <v>0</v>
      </c>
      <c r="C196" s="739"/>
      <c r="D196" s="899"/>
      <c r="E196" s="899"/>
      <c r="F196" s="900"/>
      <c r="G196" s="897"/>
      <c r="H196" s="901"/>
      <c r="I196" s="901"/>
      <c r="J196" s="900"/>
      <c r="K196" s="898">
        <f t="shared" si="20"/>
        <v>0</v>
      </c>
      <c r="L196" s="898">
        <f t="shared" si="21"/>
        <v>0</v>
      </c>
    </row>
    <row r="197" spans="1:18" ht="15" customHeight="1" x14ac:dyDescent="0.25">
      <c r="A197" s="721">
        <f t="shared" si="19"/>
        <v>8</v>
      </c>
      <c r="B197" s="739">
        <f>B$20</f>
        <v>0</v>
      </c>
      <c r="C197" s="739"/>
      <c r="D197" s="899"/>
      <c r="E197" s="899"/>
      <c r="F197" s="900"/>
      <c r="G197" s="897"/>
      <c r="H197" s="901"/>
      <c r="I197" s="901"/>
      <c r="J197" s="900"/>
      <c r="K197" s="898">
        <f t="shared" si="20"/>
        <v>0</v>
      </c>
      <c r="L197" s="898">
        <f t="shared" si="21"/>
        <v>0</v>
      </c>
    </row>
    <row r="198" spans="1:18" ht="15" customHeight="1" x14ac:dyDescent="0.25">
      <c r="A198" s="721">
        <f t="shared" si="19"/>
        <v>9</v>
      </c>
      <c r="B198" s="739">
        <f>B$21</f>
        <v>0</v>
      </c>
      <c r="C198" s="739"/>
      <c r="D198" s="899"/>
      <c r="E198" s="899"/>
      <c r="F198" s="900"/>
      <c r="G198" s="897"/>
      <c r="H198" s="901"/>
      <c r="I198" s="901"/>
      <c r="J198" s="900"/>
      <c r="K198" s="898">
        <f t="shared" si="20"/>
        <v>0</v>
      </c>
      <c r="L198" s="898">
        <f t="shared" si="21"/>
        <v>0</v>
      </c>
    </row>
    <row r="199" spans="1:18" x14ac:dyDescent="0.25">
      <c r="A199" s="721">
        <f t="shared" si="19"/>
        <v>10</v>
      </c>
      <c r="B199" s="739">
        <f>B$22</f>
        <v>0</v>
      </c>
      <c r="C199" s="739"/>
      <c r="D199" s="899"/>
      <c r="E199" s="899"/>
      <c r="F199" s="900"/>
      <c r="G199" s="897"/>
      <c r="H199" s="901"/>
      <c r="I199" s="901"/>
      <c r="J199" s="900"/>
      <c r="K199" s="898">
        <f t="shared" si="20"/>
        <v>0</v>
      </c>
      <c r="L199" s="898">
        <f t="shared" si="21"/>
        <v>0</v>
      </c>
    </row>
    <row r="200" spans="1:18" s="710" customFormat="1" x14ac:dyDescent="0.25">
      <c r="A200" s="721">
        <f t="shared" si="19"/>
        <v>11</v>
      </c>
      <c r="B200" s="739">
        <f>B$23</f>
        <v>0</v>
      </c>
      <c r="C200" s="739"/>
      <c r="D200" s="899"/>
      <c r="E200" s="899"/>
      <c r="F200" s="900"/>
      <c r="G200" s="897"/>
      <c r="H200" s="901"/>
      <c r="I200" s="901"/>
      <c r="J200" s="900"/>
      <c r="K200" s="898">
        <f t="shared" si="20"/>
        <v>0</v>
      </c>
      <c r="L200" s="898">
        <f t="shared" si="21"/>
        <v>0</v>
      </c>
      <c r="N200" s="711"/>
      <c r="O200" s="711"/>
      <c r="P200" s="711"/>
      <c r="Q200" s="711"/>
      <c r="R200" s="711"/>
    </row>
    <row r="201" spans="1:18" s="710" customFormat="1" x14ac:dyDescent="0.25">
      <c r="A201" s="721">
        <f t="shared" si="19"/>
        <v>12</v>
      </c>
      <c r="B201" s="739">
        <f>B$24</f>
        <v>0</v>
      </c>
      <c r="C201" s="739"/>
      <c r="D201" s="899"/>
      <c r="E201" s="899"/>
      <c r="F201" s="900"/>
      <c r="G201" s="897"/>
      <c r="H201" s="901"/>
      <c r="I201" s="901"/>
      <c r="J201" s="900"/>
      <c r="K201" s="898">
        <f t="shared" si="20"/>
        <v>0</v>
      </c>
      <c r="L201" s="898">
        <f t="shared" si="21"/>
        <v>0</v>
      </c>
      <c r="N201" s="711"/>
      <c r="O201" s="711"/>
      <c r="P201" s="711"/>
      <c r="Q201" s="711"/>
      <c r="R201" s="711"/>
    </row>
    <row r="202" spans="1:18" s="710" customFormat="1" x14ac:dyDescent="0.25">
      <c r="A202" s="721">
        <f t="shared" si="19"/>
        <v>13</v>
      </c>
      <c r="B202" s="739">
        <f>B$25</f>
        <v>0</v>
      </c>
      <c r="C202" s="739"/>
      <c r="D202" s="899"/>
      <c r="E202" s="899"/>
      <c r="F202" s="900"/>
      <c r="G202" s="897"/>
      <c r="H202" s="901"/>
      <c r="I202" s="901"/>
      <c r="J202" s="900"/>
      <c r="K202" s="898">
        <f t="shared" si="20"/>
        <v>0</v>
      </c>
      <c r="L202" s="898">
        <f t="shared" si="21"/>
        <v>0</v>
      </c>
      <c r="N202" s="711"/>
      <c r="O202" s="711"/>
      <c r="P202" s="711"/>
      <c r="Q202" s="711"/>
      <c r="R202" s="711"/>
    </row>
    <row r="203" spans="1:18" s="710" customFormat="1" x14ac:dyDescent="0.25">
      <c r="A203" s="721">
        <f t="shared" si="19"/>
        <v>14</v>
      </c>
      <c r="B203" s="739">
        <f>B$26</f>
        <v>0</v>
      </c>
      <c r="C203" s="739"/>
      <c r="D203" s="899"/>
      <c r="E203" s="899"/>
      <c r="F203" s="900"/>
      <c r="G203" s="897"/>
      <c r="H203" s="901"/>
      <c r="I203" s="901"/>
      <c r="J203" s="900"/>
      <c r="K203" s="898">
        <f t="shared" si="20"/>
        <v>0</v>
      </c>
      <c r="L203" s="898">
        <f t="shared" si="21"/>
        <v>0</v>
      </c>
      <c r="N203" s="711"/>
      <c r="O203" s="711"/>
      <c r="P203" s="711"/>
      <c r="Q203" s="711"/>
      <c r="R203" s="711"/>
    </row>
    <row r="204" spans="1:18" s="710" customFormat="1" ht="15" customHeight="1" x14ac:dyDescent="0.25">
      <c r="A204" s="721">
        <f t="shared" si="19"/>
        <v>15</v>
      </c>
      <c r="B204" s="739">
        <f>B$27</f>
        <v>0</v>
      </c>
      <c r="C204" s="739"/>
      <c r="D204" s="899"/>
      <c r="E204" s="899"/>
      <c r="F204" s="900"/>
      <c r="G204" s="897"/>
      <c r="H204" s="901"/>
      <c r="I204" s="901"/>
      <c r="J204" s="900"/>
      <c r="K204" s="898">
        <f t="shared" si="20"/>
        <v>0</v>
      </c>
      <c r="L204" s="898">
        <f t="shared" si="21"/>
        <v>0</v>
      </c>
      <c r="N204" s="711"/>
      <c r="O204" s="711"/>
      <c r="P204" s="711"/>
      <c r="Q204" s="711"/>
      <c r="R204" s="711"/>
    </row>
    <row r="205" spans="1:18" s="710" customFormat="1" ht="15" customHeight="1" x14ac:dyDescent="0.25">
      <c r="A205" s="721">
        <f t="shared" si="19"/>
        <v>16</v>
      </c>
      <c r="B205" s="739">
        <f>B$28</f>
        <v>0</v>
      </c>
      <c r="C205" s="739"/>
      <c r="D205" s="899"/>
      <c r="E205" s="899"/>
      <c r="F205" s="900"/>
      <c r="G205" s="897"/>
      <c r="H205" s="901"/>
      <c r="I205" s="901"/>
      <c r="J205" s="900"/>
      <c r="K205" s="898">
        <f t="shared" si="20"/>
        <v>0</v>
      </c>
      <c r="L205" s="898">
        <f t="shared" si="21"/>
        <v>0</v>
      </c>
      <c r="N205" s="711"/>
      <c r="O205" s="711"/>
      <c r="P205" s="711"/>
      <c r="Q205" s="711"/>
      <c r="R205" s="711"/>
    </row>
    <row r="206" spans="1:18" s="710" customFormat="1" ht="15" customHeight="1" x14ac:dyDescent="0.25">
      <c r="A206" s="721">
        <f t="shared" si="19"/>
        <v>17</v>
      </c>
      <c r="B206" s="739">
        <f>B$29</f>
        <v>0</v>
      </c>
      <c r="C206" s="739"/>
      <c r="D206" s="899"/>
      <c r="E206" s="899"/>
      <c r="F206" s="900"/>
      <c r="G206" s="897"/>
      <c r="H206" s="901"/>
      <c r="I206" s="901"/>
      <c r="J206" s="900"/>
      <c r="K206" s="898">
        <f t="shared" si="20"/>
        <v>0</v>
      </c>
      <c r="L206" s="898">
        <f t="shared" si="21"/>
        <v>0</v>
      </c>
      <c r="N206" s="711"/>
      <c r="O206" s="711"/>
      <c r="P206" s="711"/>
      <c r="Q206" s="711"/>
      <c r="R206" s="711"/>
    </row>
    <row r="207" spans="1:18" s="710" customFormat="1" ht="15" customHeight="1" x14ac:dyDescent="0.25">
      <c r="A207" s="721">
        <f t="shared" si="19"/>
        <v>18</v>
      </c>
      <c r="B207" s="739">
        <f>B$30</f>
        <v>0</v>
      </c>
      <c r="C207" s="739"/>
      <c r="D207" s="899"/>
      <c r="E207" s="899"/>
      <c r="F207" s="900"/>
      <c r="G207" s="897"/>
      <c r="H207" s="901"/>
      <c r="I207" s="901"/>
      <c r="J207" s="900"/>
      <c r="K207" s="898">
        <f t="shared" si="20"/>
        <v>0</v>
      </c>
      <c r="L207" s="898">
        <f t="shared" si="21"/>
        <v>0</v>
      </c>
      <c r="N207" s="711"/>
      <c r="O207" s="711"/>
      <c r="P207" s="711"/>
      <c r="Q207" s="711"/>
      <c r="R207" s="711"/>
    </row>
    <row r="208" spans="1:18" s="710" customFormat="1" ht="15" customHeight="1" x14ac:dyDescent="0.25">
      <c r="A208" s="721">
        <f t="shared" si="19"/>
        <v>19</v>
      </c>
      <c r="B208" s="739">
        <f>B$31</f>
        <v>0</v>
      </c>
      <c r="C208" s="739"/>
      <c r="D208" s="899"/>
      <c r="E208" s="899"/>
      <c r="F208" s="900"/>
      <c r="G208" s="897"/>
      <c r="H208" s="901"/>
      <c r="I208" s="901"/>
      <c r="J208" s="900"/>
      <c r="K208" s="898">
        <f t="shared" si="20"/>
        <v>0</v>
      </c>
      <c r="L208" s="898">
        <f t="shared" si="21"/>
        <v>0</v>
      </c>
      <c r="N208" s="711"/>
      <c r="O208" s="711"/>
      <c r="P208" s="711"/>
      <c r="Q208" s="711"/>
      <c r="R208" s="711"/>
    </row>
    <row r="209" spans="1:18" s="710" customFormat="1" ht="15" customHeight="1" x14ac:dyDescent="0.25">
      <c r="A209" s="721">
        <f t="shared" si="19"/>
        <v>20</v>
      </c>
      <c r="B209" s="739">
        <f>B$32</f>
        <v>0</v>
      </c>
      <c r="C209" s="739"/>
      <c r="D209" s="897"/>
      <c r="E209" s="897"/>
      <c r="F209" s="900"/>
      <c r="G209" s="897"/>
      <c r="H209" s="902"/>
      <c r="I209" s="902"/>
      <c r="J209" s="900"/>
      <c r="K209" s="898">
        <f t="shared" si="20"/>
        <v>0</v>
      </c>
      <c r="L209" s="898">
        <f t="shared" si="21"/>
        <v>0</v>
      </c>
      <c r="N209" s="711"/>
      <c r="O209" s="711"/>
      <c r="P209" s="711"/>
      <c r="Q209" s="711"/>
      <c r="R209" s="711"/>
    </row>
    <row r="210" spans="1:18" s="710" customFormat="1" ht="15" customHeight="1" x14ac:dyDescent="0.25">
      <c r="A210" s="721">
        <f t="shared" si="19"/>
        <v>21</v>
      </c>
      <c r="B210" s="739">
        <f>B$33</f>
        <v>0</v>
      </c>
      <c r="C210" s="739"/>
      <c r="D210" s="903"/>
      <c r="E210" s="903"/>
      <c r="F210" s="903"/>
      <c r="G210" s="903"/>
      <c r="H210" s="904"/>
      <c r="I210" s="904"/>
      <c r="J210" s="903"/>
      <c r="K210" s="898">
        <f t="shared" si="20"/>
        <v>0</v>
      </c>
      <c r="L210" s="898">
        <f t="shared" si="21"/>
        <v>0</v>
      </c>
      <c r="N210" s="711"/>
      <c r="O210" s="711"/>
      <c r="P210" s="711"/>
      <c r="Q210" s="711"/>
      <c r="R210" s="711"/>
    </row>
    <row r="211" spans="1:18" s="710" customFormat="1" ht="0.6" customHeight="1" x14ac:dyDescent="0.25">
      <c r="A211" s="721">
        <f t="shared" si="19"/>
        <v>23</v>
      </c>
      <c r="B211" s="905">
        <f>B$34</f>
        <v>0</v>
      </c>
      <c r="C211" s="905"/>
      <c r="D211" s="906"/>
      <c r="E211" s="906"/>
      <c r="F211" s="907"/>
      <c r="G211" s="906"/>
      <c r="H211" s="906"/>
      <c r="I211" s="906"/>
      <c r="J211" s="908"/>
      <c r="K211" s="898">
        <f>+IF(H62=0,0,SUM(D211:G211)/H62)</f>
        <v>0</v>
      </c>
      <c r="L211" s="898">
        <f>+IF(H62=0,0,SUM(H211:J211)/H62)</f>
        <v>0</v>
      </c>
      <c r="N211" s="711"/>
      <c r="O211" s="711"/>
      <c r="P211" s="711"/>
      <c r="Q211" s="711"/>
      <c r="R211" s="711"/>
    </row>
    <row r="212" spans="1:18" s="710" customFormat="1" x14ac:dyDescent="0.25">
      <c r="A212" s="721">
        <f>A157</f>
        <v>23</v>
      </c>
      <c r="B212" s="739">
        <f>B$35</f>
        <v>0</v>
      </c>
      <c r="C212" s="739"/>
      <c r="D212" s="906"/>
      <c r="E212" s="906"/>
      <c r="F212" s="906"/>
      <c r="G212" s="906"/>
      <c r="H212" s="906"/>
      <c r="I212" s="906"/>
      <c r="J212" s="908"/>
      <c r="K212" s="898">
        <f>+IF(H63=0,0,SUM(D212:G212)/H63)</f>
        <v>0</v>
      </c>
      <c r="L212" s="898">
        <f>+IF(H63=0,0,SUM(H212:J212)/H63)</f>
        <v>0</v>
      </c>
      <c r="N212" s="711"/>
      <c r="O212" s="711"/>
      <c r="P212" s="711"/>
      <c r="Q212" s="711"/>
      <c r="R212" s="711"/>
    </row>
    <row r="213" spans="1:18" ht="14.4" thickBot="1" x14ac:dyDescent="0.3">
      <c r="A213" s="721"/>
      <c r="B213" s="909" t="s">
        <v>284</v>
      </c>
      <c r="C213" s="909"/>
      <c r="D213" s="867"/>
      <c r="E213" s="867"/>
      <c r="F213" s="867"/>
      <c r="G213" s="867"/>
      <c r="H213" s="867"/>
      <c r="I213" s="867"/>
      <c r="J213" s="910"/>
      <c r="K213" s="898">
        <f>+IF(H64=0,0,SUM(D213:G213)/H64)</f>
        <v>0</v>
      </c>
      <c r="L213" s="898">
        <f>+IF(H64=0,0,SUM(H213:J213)/H64)</f>
        <v>0</v>
      </c>
    </row>
    <row r="214" spans="1:18" s="710" customFormat="1" ht="14.4" thickBot="1" x14ac:dyDescent="0.3">
      <c r="A214" s="911" t="s">
        <v>285</v>
      </c>
      <c r="B214" s="912"/>
      <c r="C214" s="913"/>
      <c r="D214" s="914">
        <f>SUM(D190:D209)</f>
        <v>0</v>
      </c>
      <c r="E214" s="870">
        <f t="shared" ref="E214:J214" si="22">SUM(E190:E209)</f>
        <v>0</v>
      </c>
      <c r="F214" s="870">
        <f t="shared" si="22"/>
        <v>0</v>
      </c>
      <c r="G214" s="870">
        <f t="shared" si="22"/>
        <v>0</v>
      </c>
      <c r="H214" s="870">
        <f t="shared" si="22"/>
        <v>0</v>
      </c>
      <c r="I214" s="870">
        <f t="shared" si="22"/>
        <v>0</v>
      </c>
      <c r="J214" s="870">
        <f t="shared" si="22"/>
        <v>0</v>
      </c>
      <c r="K214" s="915">
        <f>+IF(H63=0,0,SUM(D214:G214)/H63)</f>
        <v>0</v>
      </c>
      <c r="L214" s="915" t="e">
        <f>SUM(H214:J214)/H63</f>
        <v>#DIV/0!</v>
      </c>
      <c r="N214" s="711"/>
      <c r="O214" s="711"/>
      <c r="P214" s="711"/>
      <c r="Q214" s="711"/>
      <c r="R214" s="711"/>
    </row>
    <row r="215" spans="1:18" s="710" customFormat="1" x14ac:dyDescent="0.25">
      <c r="A215" s="711"/>
      <c r="B215" s="711"/>
      <c r="C215" s="711"/>
      <c r="D215" s="711"/>
      <c r="E215" s="711"/>
      <c r="F215" s="711"/>
      <c r="G215" s="711"/>
      <c r="H215" s="711"/>
      <c r="I215" s="711"/>
      <c r="J215" s="711"/>
      <c r="K215" s="713"/>
      <c r="L215" s="713"/>
      <c r="N215" s="711"/>
      <c r="O215" s="711"/>
      <c r="P215" s="711"/>
      <c r="Q215" s="711"/>
      <c r="R215" s="711"/>
    </row>
    <row r="216" spans="1:18" ht="14.4" thickBot="1" x14ac:dyDescent="0.3">
      <c r="A216" s="916" t="str">
        <f>C8</f>
        <v>PENSACOLA</v>
      </c>
    </row>
    <row r="217" spans="1:18" ht="15" customHeight="1" thickBot="1" x14ac:dyDescent="0.3">
      <c r="A217" s="917"/>
      <c r="B217" s="918" t="s">
        <v>286</v>
      </c>
      <c r="C217" s="919"/>
      <c r="D217" s="920"/>
      <c r="E217" s="920"/>
      <c r="F217" s="921" t="s">
        <v>287</v>
      </c>
    </row>
    <row r="218" spans="1:18" ht="15" customHeight="1" thickBot="1" x14ac:dyDescent="0.3">
      <c r="A218" s="917"/>
      <c r="B218" s="922" t="s">
        <v>288</v>
      </c>
      <c r="C218" s="923"/>
      <c r="D218" s="825" t="s">
        <v>145</v>
      </c>
      <c r="E218" s="825"/>
      <c r="F218" s="921" t="s">
        <v>268</v>
      </c>
      <c r="H218" s="924"/>
      <c r="I218" s="925">
        <f>$J$2</f>
        <v>2020</v>
      </c>
      <c r="J218" s="924"/>
    </row>
    <row r="219" spans="1:18" ht="15" customHeight="1" thickBot="1" x14ac:dyDescent="0.3">
      <c r="A219" s="926">
        <v>1</v>
      </c>
      <c r="B219" s="863"/>
      <c r="C219" s="863"/>
      <c r="D219" s="927"/>
      <c r="E219" s="927"/>
      <c r="F219" s="928"/>
      <c r="G219" s="711">
        <f t="shared" ref="G219:G240" si="23">IF(F219=0,0,1)</f>
        <v>0</v>
      </c>
      <c r="H219" s="929" t="str">
        <f>$C$8</f>
        <v>PENSACOLA</v>
      </c>
      <c r="I219" s="929"/>
      <c r="J219" s="930"/>
    </row>
    <row r="220" spans="1:18" ht="15" customHeight="1" x14ac:dyDescent="0.25">
      <c r="A220" s="926">
        <v>2</v>
      </c>
      <c r="B220" s="905"/>
      <c r="C220" s="905"/>
      <c r="D220" s="931"/>
      <c r="E220" s="931"/>
      <c r="F220" s="932"/>
      <c r="G220" s="711">
        <f t="shared" si="23"/>
        <v>0</v>
      </c>
    </row>
    <row r="221" spans="1:18" ht="15" customHeight="1" x14ac:dyDescent="0.25">
      <c r="A221" s="926">
        <v>3</v>
      </c>
      <c r="B221" s="905"/>
      <c r="C221" s="905"/>
      <c r="D221" s="931"/>
      <c r="E221" s="931"/>
      <c r="F221" s="932"/>
      <c r="G221" s="711">
        <f t="shared" si="23"/>
        <v>0</v>
      </c>
    </row>
    <row r="222" spans="1:18" ht="15" customHeight="1" x14ac:dyDescent="0.25">
      <c r="A222" s="926">
        <v>4</v>
      </c>
      <c r="B222" s="905"/>
      <c r="C222" s="905"/>
      <c r="D222" s="931"/>
      <c r="E222" s="931"/>
      <c r="F222" s="932"/>
      <c r="G222" s="711">
        <f t="shared" si="23"/>
        <v>0</v>
      </c>
    </row>
    <row r="223" spans="1:18" ht="15" customHeight="1" x14ac:dyDescent="0.25">
      <c r="A223" s="926">
        <v>5</v>
      </c>
      <c r="B223" s="905"/>
      <c r="C223" s="905"/>
      <c r="D223" s="931"/>
      <c r="E223" s="931"/>
      <c r="F223" s="932"/>
      <c r="G223" s="711">
        <f t="shared" si="23"/>
        <v>0</v>
      </c>
    </row>
    <row r="224" spans="1:18" ht="15" customHeight="1" x14ac:dyDescent="0.25">
      <c r="A224" s="926">
        <v>6</v>
      </c>
      <c r="B224" s="905"/>
      <c r="C224" s="905"/>
      <c r="D224" s="931"/>
      <c r="E224" s="931"/>
      <c r="F224" s="932"/>
      <c r="G224" s="711">
        <f t="shared" si="23"/>
        <v>0</v>
      </c>
    </row>
    <row r="225" spans="1:18" ht="15" customHeight="1" x14ac:dyDescent="0.25">
      <c r="A225" s="926">
        <v>7</v>
      </c>
      <c r="B225" s="905"/>
      <c r="C225" s="905"/>
      <c r="D225" s="931"/>
      <c r="E225" s="931"/>
      <c r="F225" s="932"/>
      <c r="G225" s="711">
        <f t="shared" si="23"/>
        <v>0</v>
      </c>
    </row>
    <row r="226" spans="1:18" x14ac:dyDescent="0.25">
      <c r="A226" s="926">
        <v>8</v>
      </c>
      <c r="B226" s="905"/>
      <c r="C226" s="905"/>
      <c r="D226" s="931"/>
      <c r="E226" s="931"/>
      <c r="F226" s="932"/>
      <c r="G226" s="711">
        <f t="shared" si="23"/>
        <v>0</v>
      </c>
    </row>
    <row r="227" spans="1:18" x14ac:dyDescent="0.25">
      <c r="A227" s="926">
        <v>9</v>
      </c>
      <c r="B227" s="905"/>
      <c r="C227" s="905"/>
      <c r="D227" s="931"/>
      <c r="E227" s="931"/>
      <c r="F227" s="932"/>
      <c r="G227" s="711">
        <f t="shared" si="23"/>
        <v>0</v>
      </c>
    </row>
    <row r="228" spans="1:18" x14ac:dyDescent="0.25">
      <c r="A228" s="926">
        <v>10</v>
      </c>
      <c r="B228" s="746"/>
      <c r="C228" s="746"/>
      <c r="D228" s="931"/>
      <c r="E228" s="931"/>
      <c r="F228" s="932"/>
      <c r="G228" s="711">
        <f t="shared" si="23"/>
        <v>0</v>
      </c>
    </row>
    <row r="229" spans="1:18" x14ac:dyDescent="0.25">
      <c r="A229" s="926">
        <v>11</v>
      </c>
      <c r="B229" s="746"/>
      <c r="C229" s="746"/>
      <c r="D229" s="931"/>
      <c r="E229" s="931"/>
      <c r="F229" s="932"/>
      <c r="G229" s="711">
        <f t="shared" si="23"/>
        <v>0</v>
      </c>
    </row>
    <row r="230" spans="1:18" x14ac:dyDescent="0.25">
      <c r="A230" s="926">
        <v>12</v>
      </c>
      <c r="B230" s="746"/>
      <c r="C230" s="746"/>
      <c r="D230" s="931"/>
      <c r="E230" s="931"/>
      <c r="F230" s="932"/>
      <c r="G230" s="711">
        <f t="shared" si="23"/>
        <v>0</v>
      </c>
    </row>
    <row r="231" spans="1:18" x14ac:dyDescent="0.25">
      <c r="A231" s="926">
        <v>13</v>
      </c>
      <c r="B231" s="746"/>
      <c r="C231" s="746"/>
      <c r="D231" s="931"/>
      <c r="E231" s="931"/>
      <c r="F231" s="932"/>
      <c r="G231" s="711">
        <f t="shared" si="23"/>
        <v>0</v>
      </c>
    </row>
    <row r="232" spans="1:18" s="710" customFormat="1" x14ac:dyDescent="0.25">
      <c r="A232" s="926">
        <v>14</v>
      </c>
      <c r="B232" s="931"/>
      <c r="C232" s="931"/>
      <c r="D232" s="931"/>
      <c r="E232" s="931"/>
      <c r="F232" s="932"/>
      <c r="G232" s="711">
        <f t="shared" si="23"/>
        <v>0</v>
      </c>
      <c r="H232" s="711"/>
      <c r="I232" s="711"/>
      <c r="J232" s="713"/>
      <c r="K232" s="713"/>
      <c r="L232" s="713"/>
      <c r="N232" s="711"/>
      <c r="O232" s="711"/>
      <c r="P232" s="711"/>
      <c r="Q232" s="711"/>
      <c r="R232" s="711"/>
    </row>
    <row r="233" spans="1:18" s="710" customFormat="1" x14ac:dyDescent="0.25">
      <c r="A233" s="926">
        <v>15</v>
      </c>
      <c r="B233" s="931"/>
      <c r="C233" s="931"/>
      <c r="D233" s="931"/>
      <c r="E233" s="931"/>
      <c r="F233" s="932"/>
      <c r="G233" s="711">
        <f t="shared" si="23"/>
        <v>0</v>
      </c>
      <c r="H233" s="711"/>
      <c r="I233" s="711"/>
      <c r="J233" s="713"/>
      <c r="K233" s="713"/>
      <c r="L233" s="713"/>
      <c r="N233" s="711"/>
      <c r="O233" s="711"/>
      <c r="P233" s="711"/>
      <c r="Q233" s="711"/>
      <c r="R233" s="711"/>
    </row>
    <row r="234" spans="1:18" s="710" customFormat="1" x14ac:dyDescent="0.25">
      <c r="A234" s="926">
        <v>16</v>
      </c>
      <c r="B234" s="931"/>
      <c r="C234" s="931"/>
      <c r="D234" s="931"/>
      <c r="E234" s="931"/>
      <c r="F234" s="932"/>
      <c r="G234" s="711">
        <f t="shared" si="23"/>
        <v>0</v>
      </c>
      <c r="H234" s="711"/>
      <c r="I234" s="711"/>
      <c r="J234" s="713"/>
      <c r="K234" s="713"/>
      <c r="L234" s="713"/>
      <c r="N234" s="711"/>
      <c r="O234" s="711"/>
      <c r="P234" s="711"/>
      <c r="Q234" s="711"/>
      <c r="R234" s="711"/>
    </row>
    <row r="235" spans="1:18" s="710" customFormat="1" x14ac:dyDescent="0.25">
      <c r="A235" s="926">
        <v>17</v>
      </c>
      <c r="B235" s="931"/>
      <c r="C235" s="931"/>
      <c r="D235" s="931"/>
      <c r="E235" s="931"/>
      <c r="F235" s="932"/>
      <c r="G235" s="711">
        <f t="shared" si="23"/>
        <v>0</v>
      </c>
      <c r="H235" s="711"/>
      <c r="I235" s="711"/>
      <c r="J235" s="713"/>
      <c r="K235" s="713"/>
      <c r="L235" s="713"/>
      <c r="N235" s="711"/>
      <c r="O235" s="711"/>
      <c r="P235" s="711"/>
      <c r="Q235" s="711"/>
      <c r="R235" s="711"/>
    </row>
    <row r="236" spans="1:18" s="710" customFormat="1" ht="14.25" customHeight="1" x14ac:dyDescent="0.25">
      <c r="A236" s="926">
        <v>18</v>
      </c>
      <c r="B236" s="931"/>
      <c r="C236" s="931"/>
      <c r="D236" s="931"/>
      <c r="E236" s="931"/>
      <c r="F236" s="932"/>
      <c r="G236" s="711">
        <f t="shared" si="23"/>
        <v>0</v>
      </c>
      <c r="H236" s="711"/>
      <c r="I236" s="711"/>
      <c r="J236" s="713"/>
      <c r="K236" s="713"/>
      <c r="L236" s="713"/>
      <c r="N236" s="711"/>
      <c r="O236" s="711"/>
      <c r="P236" s="711"/>
      <c r="Q236" s="711"/>
      <c r="R236" s="711"/>
    </row>
    <row r="237" spans="1:18" s="710" customFormat="1" x14ac:dyDescent="0.25">
      <c r="A237" s="926">
        <v>19</v>
      </c>
      <c r="B237" s="931"/>
      <c r="C237" s="931"/>
      <c r="D237" s="931"/>
      <c r="E237" s="931"/>
      <c r="F237" s="932"/>
      <c r="G237" s="711">
        <f t="shared" si="23"/>
        <v>0</v>
      </c>
      <c r="H237" s="711"/>
      <c r="I237" s="711"/>
      <c r="J237" s="713"/>
      <c r="K237" s="713"/>
      <c r="L237" s="713"/>
      <c r="N237" s="711"/>
      <c r="O237" s="711"/>
      <c r="P237" s="711"/>
      <c r="Q237" s="711"/>
      <c r="R237" s="711"/>
    </row>
    <row r="238" spans="1:18" s="710" customFormat="1" ht="15" customHeight="1" x14ac:dyDescent="0.25">
      <c r="A238" s="926">
        <v>20</v>
      </c>
      <c r="B238" s="933"/>
      <c r="C238" s="933"/>
      <c r="D238" s="931"/>
      <c r="E238" s="931"/>
      <c r="F238" s="932"/>
      <c r="G238" s="711">
        <f t="shared" si="23"/>
        <v>0</v>
      </c>
      <c r="H238" s="711"/>
      <c r="I238" s="711"/>
      <c r="J238" s="713"/>
      <c r="K238" s="713"/>
      <c r="L238" s="713"/>
      <c r="N238" s="711"/>
      <c r="O238" s="711"/>
      <c r="P238" s="711"/>
      <c r="Q238" s="711"/>
      <c r="R238" s="711"/>
    </row>
    <row r="239" spans="1:18" s="710" customFormat="1" ht="15" customHeight="1" x14ac:dyDescent="0.25">
      <c r="A239" s="926">
        <v>21</v>
      </c>
      <c r="B239" s="934"/>
      <c r="C239" s="935"/>
      <c r="D239" s="931"/>
      <c r="E239" s="931"/>
      <c r="F239" s="932"/>
      <c r="G239" s="711">
        <f t="shared" si="23"/>
        <v>0</v>
      </c>
      <c r="H239" s="711"/>
      <c r="I239" s="711"/>
      <c r="J239" s="713"/>
      <c r="K239" s="713"/>
      <c r="L239" s="713"/>
      <c r="N239" s="711"/>
      <c r="O239" s="711"/>
      <c r="P239" s="711"/>
      <c r="Q239" s="711"/>
      <c r="R239" s="711"/>
    </row>
    <row r="240" spans="1:18" s="710" customFormat="1" ht="15" customHeight="1" x14ac:dyDescent="0.25">
      <c r="A240" s="926">
        <v>22</v>
      </c>
      <c r="B240" s="934"/>
      <c r="C240" s="935"/>
      <c r="D240" s="931"/>
      <c r="E240" s="931"/>
      <c r="F240" s="932"/>
      <c r="G240" s="711">
        <f t="shared" si="23"/>
        <v>0</v>
      </c>
      <c r="H240" s="711"/>
      <c r="I240" s="711"/>
      <c r="J240" s="713"/>
      <c r="K240" s="713"/>
      <c r="L240" s="713"/>
      <c r="N240" s="711"/>
      <c r="O240" s="711"/>
      <c r="P240" s="711"/>
      <c r="Q240" s="711"/>
      <c r="R240" s="711"/>
    </row>
    <row r="241" spans="1:18" s="710" customFormat="1" ht="15" customHeight="1" thickBot="1" x14ac:dyDescent="0.3">
      <c r="A241" s="926"/>
      <c r="B241" s="934"/>
      <c r="C241" s="935"/>
      <c r="D241" s="931"/>
      <c r="E241" s="931"/>
      <c r="F241" s="932"/>
      <c r="G241" s="711"/>
      <c r="H241" s="711"/>
      <c r="I241" s="711"/>
      <c r="J241" s="713"/>
      <c r="K241" s="713"/>
      <c r="L241" s="713"/>
      <c r="N241" s="711"/>
      <c r="O241" s="711"/>
      <c r="P241" s="711"/>
      <c r="Q241" s="711"/>
      <c r="R241" s="711"/>
    </row>
    <row r="242" spans="1:18" s="710" customFormat="1" ht="14.25" customHeight="1" thickBot="1" x14ac:dyDescent="0.3">
      <c r="A242" s="711"/>
      <c r="B242" s="936" t="s">
        <v>0</v>
      </c>
      <c r="C242" s="757"/>
      <c r="D242" s="825">
        <f>I186</f>
        <v>0</v>
      </c>
      <c r="E242" s="825"/>
      <c r="F242" s="871">
        <f>SUM(G219:G241)</f>
        <v>0</v>
      </c>
      <c r="G242" s="711">
        <f>SUM(G219:G241)</f>
        <v>0</v>
      </c>
      <c r="H242" s="711"/>
      <c r="I242" s="711"/>
      <c r="J242" s="713"/>
      <c r="K242" s="713"/>
      <c r="L242" s="713"/>
      <c r="N242" s="711"/>
      <c r="O242" s="711"/>
      <c r="P242" s="711"/>
      <c r="Q242" s="711"/>
      <c r="R242" s="711"/>
    </row>
    <row r="243" spans="1:18" s="710" customFormat="1" ht="14.4" thickBot="1" x14ac:dyDescent="0.3">
      <c r="A243" s="711"/>
      <c r="B243" s="711"/>
      <c r="C243" s="711"/>
      <c r="D243" s="711"/>
      <c r="E243" s="711"/>
      <c r="F243" s="711"/>
      <c r="G243" s="711"/>
      <c r="H243" s="711"/>
      <c r="I243" s="711"/>
      <c r="J243" s="713"/>
      <c r="K243" s="713"/>
      <c r="L243" s="713"/>
      <c r="N243" s="711"/>
      <c r="O243" s="711"/>
      <c r="P243" s="711"/>
      <c r="Q243" s="711"/>
      <c r="R243" s="711"/>
    </row>
    <row r="244" spans="1:18" ht="21" customHeight="1" thickBot="1" x14ac:dyDescent="0.3">
      <c r="A244" s="937" t="s">
        <v>289</v>
      </c>
      <c r="B244" s="937"/>
      <c r="C244" s="937"/>
      <c r="D244" s="937"/>
      <c r="E244" s="937"/>
      <c r="F244" s="937"/>
      <c r="G244" s="938"/>
      <c r="H244" s="924"/>
      <c r="I244" s="925">
        <f>$J$2</f>
        <v>2020</v>
      </c>
      <c r="J244" s="924"/>
      <c r="K244" s="939"/>
      <c r="L244" s="939"/>
    </row>
    <row r="245" spans="1:18" s="710" customFormat="1" ht="29.25" customHeight="1" thickBot="1" x14ac:dyDescent="0.3">
      <c r="A245" s="937"/>
      <c r="B245" s="937"/>
      <c r="C245" s="937"/>
      <c r="D245" s="937"/>
      <c r="E245" s="937"/>
      <c r="F245" s="937"/>
      <c r="G245" s="938"/>
      <c r="H245" s="929" t="str">
        <f>$C$8</f>
        <v>PENSACOLA</v>
      </c>
      <c r="I245" s="929"/>
      <c r="J245" s="930"/>
      <c r="K245" s="939"/>
      <c r="L245" s="939"/>
      <c r="N245" s="711"/>
      <c r="O245" s="711"/>
      <c r="P245" s="711"/>
      <c r="Q245" s="711"/>
      <c r="R245" s="711"/>
    </row>
    <row r="246" spans="1:18" s="710" customFormat="1" ht="35.25" customHeight="1" x14ac:dyDescent="0.25">
      <c r="A246" s="843"/>
      <c r="B246" s="843"/>
      <c r="C246" s="843"/>
      <c r="D246" s="843"/>
      <c r="E246" s="843"/>
      <c r="F246" s="843"/>
      <c r="G246" s="843"/>
      <c r="H246" s="843"/>
      <c r="I246" s="843"/>
      <c r="J246" s="924"/>
      <c r="K246" s="924"/>
      <c r="L246" s="924"/>
      <c r="N246" s="711"/>
      <c r="O246" s="711"/>
      <c r="P246" s="711"/>
      <c r="Q246" s="711"/>
      <c r="R246" s="711"/>
    </row>
    <row r="247" spans="1:18" s="710" customFormat="1" ht="35.25" customHeight="1" x14ac:dyDescent="0.25">
      <c r="A247" s="940">
        <v>1</v>
      </c>
      <c r="B247" s="941" t="s">
        <v>290</v>
      </c>
      <c r="C247" s="941"/>
      <c r="D247" s="941"/>
      <c r="E247" s="941"/>
      <c r="F247" s="941"/>
      <c r="G247" s="941"/>
      <c r="H247" s="941"/>
      <c r="I247" s="941"/>
      <c r="J247" s="942" t="s">
        <v>534</v>
      </c>
      <c r="K247" s="943">
        <f>J2</f>
        <v>2020</v>
      </c>
      <c r="L247" s="943"/>
      <c r="N247" s="711"/>
      <c r="O247" s="711"/>
      <c r="P247" s="711"/>
      <c r="Q247" s="711"/>
      <c r="R247" s="711"/>
    </row>
    <row r="248" spans="1:18" s="710" customFormat="1" ht="35.25" customHeight="1" x14ac:dyDescent="0.25">
      <c r="A248" s="944">
        <v>2</v>
      </c>
      <c r="B248" s="945" t="s">
        <v>291</v>
      </c>
      <c r="C248" s="945"/>
      <c r="D248" s="945"/>
      <c r="E248" s="945"/>
      <c r="F248" s="945"/>
      <c r="G248" s="945"/>
      <c r="H248" s="945"/>
      <c r="I248" s="945"/>
      <c r="J248" s="946"/>
      <c r="K248" s="947"/>
      <c r="L248" s="947"/>
      <c r="N248" s="711"/>
      <c r="O248" s="711"/>
      <c r="P248" s="711"/>
      <c r="Q248" s="711"/>
      <c r="R248" s="711"/>
    </row>
    <row r="249" spans="1:18" s="710" customFormat="1" ht="35.25" customHeight="1" x14ac:dyDescent="0.25">
      <c r="A249" s="944">
        <v>3</v>
      </c>
      <c r="B249" s="945" t="s">
        <v>535</v>
      </c>
      <c r="C249" s="945"/>
      <c r="D249" s="945"/>
      <c r="E249" s="945"/>
      <c r="F249" s="945"/>
      <c r="G249" s="945"/>
      <c r="H249" s="945"/>
      <c r="I249" s="945"/>
      <c r="J249" s="946"/>
      <c r="K249" s="947"/>
      <c r="L249" s="947"/>
      <c r="N249" s="711"/>
      <c r="O249" s="711"/>
      <c r="P249" s="711"/>
      <c r="Q249" s="711"/>
      <c r="R249" s="711"/>
    </row>
    <row r="250" spans="1:18" s="710" customFormat="1" ht="35.25" customHeight="1" x14ac:dyDescent="0.25">
      <c r="A250" s="944">
        <v>4</v>
      </c>
      <c r="B250" s="945" t="s">
        <v>293</v>
      </c>
      <c r="C250" s="945"/>
      <c r="D250" s="945"/>
      <c r="E250" s="945"/>
      <c r="F250" s="945"/>
      <c r="G250" s="945"/>
      <c r="H250" s="945"/>
      <c r="I250" s="945"/>
      <c r="J250" s="946"/>
      <c r="K250" s="947"/>
      <c r="L250" s="947"/>
      <c r="N250" s="711"/>
      <c r="O250" s="711"/>
      <c r="P250" s="711"/>
      <c r="Q250" s="711"/>
      <c r="R250" s="711"/>
    </row>
    <row r="251" spans="1:18" s="710" customFormat="1" ht="35.25" customHeight="1" x14ac:dyDescent="0.25">
      <c r="A251" s="944">
        <v>5</v>
      </c>
      <c r="B251" s="945" t="s">
        <v>294</v>
      </c>
      <c r="C251" s="945"/>
      <c r="D251" s="945"/>
      <c r="E251" s="945"/>
      <c r="F251" s="945"/>
      <c r="G251" s="945"/>
      <c r="H251" s="945"/>
      <c r="I251" s="945"/>
      <c r="J251" s="946"/>
      <c r="K251" s="947"/>
      <c r="L251" s="947"/>
      <c r="N251" s="711"/>
      <c r="O251" s="711"/>
      <c r="P251" s="711"/>
      <c r="Q251" s="711"/>
      <c r="R251" s="711"/>
    </row>
    <row r="252" spans="1:18" s="710" customFormat="1" ht="35.25" customHeight="1" x14ac:dyDescent="0.25">
      <c r="A252" s="944">
        <v>6</v>
      </c>
      <c r="B252" s="945" t="s">
        <v>536</v>
      </c>
      <c r="C252" s="945"/>
      <c r="D252" s="945"/>
      <c r="E252" s="945"/>
      <c r="F252" s="945"/>
      <c r="G252" s="945"/>
      <c r="H252" s="945"/>
      <c r="I252" s="945"/>
      <c r="J252" s="946"/>
      <c r="K252" s="947"/>
      <c r="L252" s="947"/>
      <c r="N252" s="711"/>
      <c r="O252" s="711"/>
      <c r="P252" s="711"/>
      <c r="Q252" s="711"/>
      <c r="R252" s="711"/>
    </row>
    <row r="253" spans="1:18" s="710" customFormat="1" ht="35.25" customHeight="1" x14ac:dyDescent="0.25">
      <c r="A253" s="948" t="s">
        <v>296</v>
      </c>
      <c r="B253" s="945" t="s">
        <v>297</v>
      </c>
      <c r="C253" s="945"/>
      <c r="D253" s="945"/>
      <c r="E253" s="945"/>
      <c r="F253" s="945"/>
      <c r="G253" s="945"/>
      <c r="H253" s="945"/>
      <c r="I253" s="945"/>
      <c r="J253" s="946"/>
      <c r="K253" s="947"/>
      <c r="L253" s="947"/>
      <c r="N253" s="711"/>
      <c r="O253" s="711"/>
      <c r="P253" s="711"/>
      <c r="Q253" s="711"/>
      <c r="R253" s="711"/>
    </row>
    <row r="254" spans="1:18" s="710" customFormat="1" ht="35.25" customHeight="1" x14ac:dyDescent="0.25">
      <c r="A254" s="948" t="s">
        <v>298</v>
      </c>
      <c r="B254" s="945" t="s">
        <v>537</v>
      </c>
      <c r="C254" s="945"/>
      <c r="D254" s="945"/>
      <c r="E254" s="945"/>
      <c r="F254" s="945"/>
      <c r="G254" s="945"/>
      <c r="H254" s="945"/>
      <c r="I254" s="945"/>
      <c r="J254" s="946"/>
      <c r="K254" s="947"/>
      <c r="L254" s="947"/>
      <c r="N254" s="711"/>
      <c r="O254" s="711"/>
      <c r="P254" s="711"/>
      <c r="Q254" s="711"/>
      <c r="R254" s="711"/>
    </row>
    <row r="255" spans="1:18" s="710" customFormat="1" ht="35.25" customHeight="1" x14ac:dyDescent="0.25">
      <c r="A255" s="948" t="s">
        <v>300</v>
      </c>
      <c r="B255" s="945" t="s">
        <v>538</v>
      </c>
      <c r="C255" s="945"/>
      <c r="D255" s="945"/>
      <c r="E255" s="945"/>
      <c r="F255" s="945"/>
      <c r="G255" s="945"/>
      <c r="H255" s="945"/>
      <c r="I255" s="945"/>
      <c r="J255" s="946"/>
      <c r="K255" s="947"/>
      <c r="L255" s="947"/>
      <c r="N255" s="711"/>
      <c r="O255" s="711"/>
      <c r="P255" s="711"/>
      <c r="Q255" s="711"/>
      <c r="R255" s="711"/>
    </row>
    <row r="256" spans="1:18" s="710" customFormat="1" ht="46.5" customHeight="1" x14ac:dyDescent="0.25">
      <c r="A256" s="948" t="s">
        <v>302</v>
      </c>
      <c r="B256" s="949" t="s">
        <v>539</v>
      </c>
      <c r="C256" s="949"/>
      <c r="D256" s="949"/>
      <c r="E256" s="949"/>
      <c r="F256" s="949"/>
      <c r="G256" s="949"/>
      <c r="H256" s="949"/>
      <c r="I256" s="949"/>
      <c r="J256" s="950"/>
      <c r="K256" s="947"/>
      <c r="L256" s="947"/>
      <c r="N256" s="711"/>
      <c r="O256" s="711"/>
      <c r="P256" s="711"/>
      <c r="Q256" s="711"/>
      <c r="R256" s="711"/>
    </row>
    <row r="257" spans="1:18" s="710" customFormat="1" ht="35.25" customHeight="1" x14ac:dyDescent="0.25">
      <c r="A257" s="948" t="s">
        <v>304</v>
      </c>
      <c r="B257" s="945" t="s">
        <v>305</v>
      </c>
      <c r="C257" s="945"/>
      <c r="D257" s="945"/>
      <c r="E257" s="945"/>
      <c r="F257" s="945"/>
      <c r="G257" s="945"/>
      <c r="H257" s="945"/>
      <c r="I257" s="945"/>
      <c r="J257" s="946"/>
      <c r="K257" s="947"/>
      <c r="L257" s="947"/>
      <c r="N257" s="711"/>
      <c r="O257" s="711"/>
      <c r="P257" s="711"/>
      <c r="Q257" s="711"/>
      <c r="R257" s="711"/>
    </row>
    <row r="258" spans="1:18" s="710" customFormat="1" ht="35.25" customHeight="1" x14ac:dyDescent="0.25">
      <c r="A258" s="948"/>
      <c r="B258" s="945" t="s">
        <v>306</v>
      </c>
      <c r="C258" s="945"/>
      <c r="D258" s="945"/>
      <c r="E258" s="945"/>
      <c r="F258" s="945"/>
      <c r="G258" s="945"/>
      <c r="H258" s="945"/>
      <c r="I258" s="945"/>
      <c r="J258" s="946"/>
      <c r="K258" s="947"/>
      <c r="L258" s="947"/>
      <c r="N258" s="711"/>
      <c r="O258" s="711"/>
      <c r="P258" s="711"/>
      <c r="Q258" s="711"/>
      <c r="R258" s="711"/>
    </row>
    <row r="259" spans="1:18" s="710" customFormat="1" ht="35.25" customHeight="1" x14ac:dyDescent="0.25">
      <c r="A259" s="944">
        <v>7</v>
      </c>
      <c r="B259" s="945" t="s">
        <v>307</v>
      </c>
      <c r="C259" s="945"/>
      <c r="D259" s="945"/>
      <c r="E259" s="945"/>
      <c r="F259" s="945"/>
      <c r="G259" s="945"/>
      <c r="H259" s="945"/>
      <c r="I259" s="945"/>
      <c r="J259" s="946"/>
      <c r="K259" s="951"/>
      <c r="L259" s="951"/>
      <c r="N259" s="711"/>
      <c r="O259" s="711"/>
      <c r="P259" s="711"/>
      <c r="Q259" s="711"/>
      <c r="R259" s="711"/>
    </row>
    <row r="260" spans="1:18" s="710" customFormat="1" ht="35.25" customHeight="1" x14ac:dyDescent="0.25">
      <c r="A260" s="952"/>
      <c r="B260" s="953"/>
      <c r="C260" s="953"/>
      <c r="D260" s="953"/>
      <c r="E260" s="953"/>
      <c r="F260" s="953"/>
      <c r="G260" s="953"/>
      <c r="H260" s="953"/>
      <c r="I260" s="953"/>
      <c r="J260" s="954"/>
      <c r="K260" s="951"/>
      <c r="L260" s="951"/>
      <c r="N260" s="711"/>
      <c r="O260" s="711"/>
      <c r="P260" s="711"/>
      <c r="Q260" s="711"/>
      <c r="R260" s="711"/>
    </row>
    <row r="261" spans="1:18" s="710" customFormat="1" ht="35.25" customHeight="1" x14ac:dyDescent="0.25">
      <c r="A261" s="952"/>
      <c r="B261" s="953"/>
      <c r="C261" s="953"/>
      <c r="D261" s="953"/>
      <c r="E261" s="953"/>
      <c r="F261" s="953"/>
      <c r="G261" s="953"/>
      <c r="H261" s="953"/>
      <c r="I261" s="953"/>
      <c r="J261" s="954"/>
      <c r="K261" s="951"/>
      <c r="L261" s="951"/>
      <c r="N261" s="711"/>
      <c r="O261" s="711"/>
      <c r="P261" s="711"/>
      <c r="Q261" s="711"/>
      <c r="R261" s="711"/>
    </row>
    <row r="262" spans="1:18" s="710" customFormat="1" ht="35.25" customHeight="1" x14ac:dyDescent="0.25">
      <c r="A262" s="944">
        <v>8</v>
      </c>
      <c r="B262" s="945" t="s">
        <v>308</v>
      </c>
      <c r="C262" s="945"/>
      <c r="D262" s="945"/>
      <c r="E262" s="945"/>
      <c r="F262" s="945"/>
      <c r="G262" s="945"/>
      <c r="H262" s="945"/>
      <c r="I262" s="945"/>
      <c r="J262" s="946"/>
      <c r="K262" s="951"/>
      <c r="L262" s="951"/>
      <c r="N262" s="711"/>
      <c r="O262" s="711"/>
      <c r="P262" s="711"/>
      <c r="Q262" s="711"/>
      <c r="R262" s="711"/>
    </row>
    <row r="263" spans="1:18" s="710" customFormat="1" ht="35.25" customHeight="1" x14ac:dyDescent="0.25">
      <c r="A263" s="952"/>
      <c r="B263" s="953"/>
      <c r="C263" s="953"/>
      <c r="D263" s="953"/>
      <c r="E263" s="953"/>
      <c r="F263" s="953"/>
      <c r="G263" s="953"/>
      <c r="H263" s="953"/>
      <c r="I263" s="953"/>
      <c r="J263" s="954"/>
      <c r="K263" s="951"/>
      <c r="L263" s="951"/>
      <c r="N263" s="711"/>
      <c r="O263" s="711"/>
      <c r="P263" s="711"/>
      <c r="Q263" s="711"/>
      <c r="R263" s="711"/>
    </row>
    <row r="264" spans="1:18" x14ac:dyDescent="0.25">
      <c r="A264" s="952"/>
      <c r="B264" s="953"/>
      <c r="C264" s="953"/>
      <c r="D264" s="953"/>
      <c r="E264" s="953"/>
      <c r="F264" s="953"/>
      <c r="G264" s="953"/>
      <c r="H264" s="953"/>
      <c r="I264" s="953"/>
      <c r="J264" s="954"/>
      <c r="K264" s="951"/>
      <c r="L264" s="951"/>
    </row>
    <row r="265" spans="1:18" x14ac:dyDescent="0.25">
      <c r="A265" s="952"/>
      <c r="B265" s="953"/>
      <c r="C265" s="953"/>
      <c r="D265" s="953"/>
      <c r="E265" s="953"/>
      <c r="F265" s="953"/>
      <c r="G265" s="953"/>
      <c r="H265" s="953"/>
      <c r="I265" s="953"/>
      <c r="J265" s="954"/>
      <c r="K265" s="951"/>
      <c r="L265" s="951"/>
    </row>
    <row r="266" spans="1:18" ht="14.4" thickBot="1" x14ac:dyDescent="0.3">
      <c r="A266" s="843"/>
      <c r="B266" s="843"/>
      <c r="C266" s="843"/>
      <c r="D266" s="843"/>
      <c r="E266" s="843"/>
      <c r="F266" s="843"/>
      <c r="G266" s="843"/>
      <c r="H266" s="843"/>
      <c r="I266" s="843"/>
      <c r="J266" s="924"/>
      <c r="K266" s="924" t="s">
        <v>309</v>
      </c>
      <c r="L266" s="924"/>
    </row>
    <row r="267" spans="1:18" s="710" customFormat="1" ht="14.4" hidden="1" thickBot="1" x14ac:dyDescent="0.3">
      <c r="A267" s="926"/>
      <c r="B267" s="934"/>
      <c r="C267" s="935"/>
      <c r="D267" s="931"/>
      <c r="E267" s="931"/>
      <c r="F267" s="932"/>
      <c r="G267" s="711"/>
      <c r="H267" s="711"/>
      <c r="I267" s="711"/>
      <c r="J267" s="713"/>
      <c r="K267" s="713"/>
      <c r="L267" s="713"/>
      <c r="N267" s="711"/>
      <c r="O267" s="711"/>
      <c r="P267" s="711"/>
      <c r="Q267" s="711"/>
      <c r="R267" s="711"/>
    </row>
    <row r="268" spans="1:18" s="710" customFormat="1" ht="14.4" hidden="1" thickBot="1" x14ac:dyDescent="0.3">
      <c r="A268" s="926"/>
      <c r="B268" s="957"/>
      <c r="C268" s="957"/>
      <c r="D268" s="958"/>
      <c r="E268" s="958"/>
      <c r="F268" s="932"/>
      <c r="G268" s="711">
        <f>IF(F268=0,0,1)</f>
        <v>0</v>
      </c>
      <c r="H268" s="711"/>
      <c r="I268" s="711"/>
      <c r="J268" s="713"/>
      <c r="K268" s="713"/>
      <c r="L268" s="713"/>
      <c r="N268" s="711"/>
      <c r="O268" s="711"/>
      <c r="P268" s="711"/>
      <c r="Q268" s="711"/>
      <c r="R268" s="711"/>
    </row>
    <row r="269" spans="1:18" ht="14.4" thickBot="1" x14ac:dyDescent="0.3">
      <c r="A269"/>
      <c r="B269" s="828" t="s">
        <v>0</v>
      </c>
      <c r="D269" s="959">
        <f>I177</f>
        <v>0</v>
      </c>
      <c r="E269" s="959"/>
      <c r="F269" s="960">
        <f>SUM(G210:G268)</f>
        <v>0</v>
      </c>
    </row>
    <row r="271" spans="1:18" s="710" customFormat="1" ht="14.25" customHeight="1" x14ac:dyDescent="0.25">
      <c r="A271" s="961" t="s">
        <v>289</v>
      </c>
      <c r="B271" s="961"/>
      <c r="C271" s="961"/>
      <c r="D271" s="961"/>
      <c r="E271" s="961"/>
      <c r="F271" s="961"/>
      <c r="G271" s="961"/>
      <c r="H271" s="961"/>
      <c r="I271" s="961"/>
      <c r="J271" s="961"/>
      <c r="K271" s="961"/>
      <c r="L271" s="961"/>
      <c r="N271" s="711"/>
      <c r="O271" s="711"/>
      <c r="P271" s="711"/>
      <c r="Q271" s="711"/>
      <c r="R271" s="711"/>
    </row>
    <row r="272" spans="1:18" s="710" customFormat="1" x14ac:dyDescent="0.25">
      <c r="A272" s="961"/>
      <c r="B272" s="961"/>
      <c r="C272" s="961"/>
      <c r="D272" s="961"/>
      <c r="E272" s="961"/>
      <c r="F272" s="961"/>
      <c r="G272" s="961"/>
      <c r="H272" s="961"/>
      <c r="I272" s="961"/>
      <c r="J272" s="961"/>
      <c r="K272" s="961"/>
      <c r="L272" s="961"/>
      <c r="N272" s="711"/>
      <c r="O272" s="711"/>
      <c r="P272" s="711"/>
      <c r="Q272" s="711"/>
      <c r="R272" s="711"/>
    </row>
    <row r="274" spans="1:18" s="710" customFormat="1" ht="14.25" customHeight="1" x14ac:dyDescent="0.3">
      <c r="A274" s="962">
        <v>1</v>
      </c>
      <c r="B274" s="963" t="s">
        <v>290</v>
      </c>
      <c r="C274" s="963"/>
      <c r="D274" s="963"/>
      <c r="E274" s="963"/>
      <c r="F274" s="963"/>
      <c r="G274" s="963"/>
      <c r="H274" s="963"/>
      <c r="I274" s="963"/>
      <c r="J274" s="963"/>
      <c r="K274" s="964"/>
      <c r="L274" s="964"/>
      <c r="N274" s="711"/>
      <c r="O274" s="711"/>
      <c r="P274" s="711"/>
      <c r="Q274" s="711"/>
      <c r="R274" s="711"/>
    </row>
    <row r="275" spans="1:18" s="710" customFormat="1" ht="35.25" customHeight="1" x14ac:dyDescent="0.3">
      <c r="A275" s="965">
        <v>2</v>
      </c>
      <c r="B275" s="966" t="s">
        <v>291</v>
      </c>
      <c r="C275" s="966"/>
      <c r="D275" s="966"/>
      <c r="E275" s="966"/>
      <c r="F275" s="966"/>
      <c r="G275" s="966"/>
      <c r="H275" s="966"/>
      <c r="I275" s="966"/>
      <c r="J275" s="966"/>
      <c r="K275" s="964"/>
      <c r="L275" s="964"/>
      <c r="N275" s="711"/>
      <c r="O275" s="711"/>
      <c r="P275" s="711"/>
      <c r="Q275" s="711"/>
      <c r="R275" s="711"/>
    </row>
    <row r="276" spans="1:18" s="710" customFormat="1" ht="35.25" customHeight="1" x14ac:dyDescent="0.3">
      <c r="A276" s="965">
        <v>3</v>
      </c>
      <c r="B276" s="966" t="s">
        <v>292</v>
      </c>
      <c r="C276" s="966"/>
      <c r="D276" s="966"/>
      <c r="E276" s="966"/>
      <c r="F276" s="966"/>
      <c r="G276" s="966"/>
      <c r="H276" s="966"/>
      <c r="I276" s="966"/>
      <c r="J276" s="966"/>
      <c r="K276" s="964"/>
      <c r="L276" s="964"/>
      <c r="N276" s="711"/>
      <c r="O276" s="711"/>
      <c r="P276" s="711"/>
      <c r="Q276" s="711"/>
      <c r="R276" s="711"/>
    </row>
    <row r="277" spans="1:18" s="710" customFormat="1" ht="35.25" customHeight="1" x14ac:dyDescent="0.3">
      <c r="A277" s="965">
        <v>4</v>
      </c>
      <c r="B277" s="966" t="s">
        <v>293</v>
      </c>
      <c r="C277" s="966"/>
      <c r="D277" s="966"/>
      <c r="E277" s="966"/>
      <c r="F277" s="966"/>
      <c r="G277" s="966"/>
      <c r="H277" s="966"/>
      <c r="I277" s="966"/>
      <c r="J277" s="966"/>
      <c r="K277" s="964"/>
      <c r="L277" s="964"/>
      <c r="N277" s="711"/>
      <c r="O277" s="711"/>
      <c r="P277" s="711"/>
      <c r="Q277" s="711"/>
      <c r="R277" s="711"/>
    </row>
    <row r="278" spans="1:18" s="710" customFormat="1" ht="35.25" customHeight="1" x14ac:dyDescent="0.3">
      <c r="A278" s="965">
        <v>5</v>
      </c>
      <c r="B278" s="966" t="s">
        <v>294</v>
      </c>
      <c r="C278" s="966"/>
      <c r="D278" s="966"/>
      <c r="E278" s="966"/>
      <c r="F278" s="966"/>
      <c r="G278" s="966"/>
      <c r="H278" s="966"/>
      <c r="I278" s="966"/>
      <c r="J278" s="966"/>
      <c r="K278" s="964"/>
      <c r="L278" s="964"/>
      <c r="N278" s="711"/>
      <c r="O278" s="711"/>
      <c r="P278" s="711"/>
      <c r="Q278" s="711"/>
      <c r="R278" s="711"/>
    </row>
    <row r="279" spans="1:18" s="710" customFormat="1" ht="35.25" customHeight="1" x14ac:dyDescent="0.3">
      <c r="A279" s="965">
        <v>6</v>
      </c>
      <c r="B279" s="966" t="s">
        <v>295</v>
      </c>
      <c r="C279" s="966"/>
      <c r="D279" s="966"/>
      <c r="E279" s="966"/>
      <c r="F279" s="966"/>
      <c r="G279" s="966"/>
      <c r="H279" s="966"/>
      <c r="I279" s="966"/>
      <c r="J279" s="966"/>
      <c r="K279" s="967"/>
      <c r="L279" s="967"/>
      <c r="N279" s="711"/>
      <c r="O279" s="711"/>
      <c r="P279" s="711"/>
      <c r="Q279" s="711"/>
      <c r="R279" s="711"/>
    </row>
    <row r="280" spans="1:18" s="710" customFormat="1" ht="35.25" customHeight="1" x14ac:dyDescent="0.3">
      <c r="A280" s="968" t="s">
        <v>296</v>
      </c>
      <c r="B280" s="969" t="s">
        <v>297</v>
      </c>
      <c r="C280" s="969"/>
      <c r="D280" s="969"/>
      <c r="E280" s="969"/>
      <c r="F280" s="969"/>
      <c r="G280" s="969"/>
      <c r="H280" s="969"/>
      <c r="I280" s="969"/>
      <c r="J280" s="969"/>
      <c r="K280" s="964"/>
      <c r="L280" s="964"/>
      <c r="N280" s="711"/>
      <c r="O280" s="711"/>
      <c r="P280" s="711"/>
      <c r="Q280" s="711"/>
      <c r="R280" s="711"/>
    </row>
    <row r="281" spans="1:18" s="710" customFormat="1" ht="35.25" customHeight="1" x14ac:dyDescent="0.3">
      <c r="A281" s="968" t="s">
        <v>298</v>
      </c>
      <c r="B281" s="969" t="s">
        <v>299</v>
      </c>
      <c r="C281" s="969"/>
      <c r="D281" s="969"/>
      <c r="E281" s="969"/>
      <c r="F281" s="969"/>
      <c r="G281" s="969"/>
      <c r="H281" s="969"/>
      <c r="I281" s="969"/>
      <c r="J281" s="969"/>
      <c r="K281" s="964"/>
      <c r="L281" s="964"/>
      <c r="N281" s="711"/>
      <c r="O281" s="711"/>
      <c r="P281" s="711"/>
      <c r="Q281" s="711"/>
      <c r="R281" s="711"/>
    </row>
    <row r="282" spans="1:18" s="710" customFormat="1" ht="35.25" customHeight="1" x14ac:dyDescent="0.3">
      <c r="A282" s="968" t="s">
        <v>300</v>
      </c>
      <c r="B282" s="969" t="s">
        <v>301</v>
      </c>
      <c r="C282" s="969"/>
      <c r="D282" s="969"/>
      <c r="E282" s="969"/>
      <c r="F282" s="969"/>
      <c r="G282" s="969"/>
      <c r="H282" s="969"/>
      <c r="I282" s="969"/>
      <c r="J282" s="969"/>
      <c r="K282" s="964"/>
      <c r="L282" s="964"/>
      <c r="N282" s="711"/>
      <c r="O282" s="711"/>
      <c r="P282" s="711"/>
      <c r="Q282" s="711"/>
      <c r="R282" s="711"/>
    </row>
    <row r="283" spans="1:18" s="710" customFormat="1" ht="35.25" customHeight="1" x14ac:dyDescent="0.3">
      <c r="A283" s="968" t="s">
        <v>302</v>
      </c>
      <c r="B283" s="969" t="s">
        <v>303</v>
      </c>
      <c r="C283" s="969"/>
      <c r="D283" s="969"/>
      <c r="E283" s="969"/>
      <c r="F283" s="969"/>
      <c r="G283" s="969"/>
      <c r="H283" s="969"/>
      <c r="I283" s="969"/>
      <c r="J283" s="969"/>
      <c r="K283" s="964"/>
      <c r="L283" s="964"/>
      <c r="N283" s="711"/>
      <c r="O283" s="711"/>
      <c r="P283" s="711"/>
      <c r="Q283" s="711"/>
      <c r="R283" s="711"/>
    </row>
    <row r="284" spans="1:18" s="710" customFormat="1" ht="35.25" customHeight="1" x14ac:dyDescent="0.3">
      <c r="A284" s="968" t="s">
        <v>304</v>
      </c>
      <c r="B284" s="969" t="s">
        <v>305</v>
      </c>
      <c r="C284" s="969"/>
      <c r="D284" s="969"/>
      <c r="E284" s="969"/>
      <c r="F284" s="969"/>
      <c r="G284" s="969"/>
      <c r="H284" s="969"/>
      <c r="I284" s="969"/>
      <c r="J284" s="969"/>
      <c r="K284" s="964"/>
      <c r="L284" s="964"/>
      <c r="N284" s="711"/>
      <c r="O284" s="711"/>
      <c r="P284" s="711"/>
      <c r="Q284" s="711"/>
      <c r="R284" s="711"/>
    </row>
    <row r="285" spans="1:18" s="710" customFormat="1" ht="35.25" customHeight="1" x14ac:dyDescent="0.3">
      <c r="A285" s="968"/>
      <c r="B285" s="969" t="s">
        <v>306</v>
      </c>
      <c r="C285" s="969"/>
      <c r="D285" s="969"/>
      <c r="E285" s="969"/>
      <c r="F285" s="969"/>
      <c r="G285" s="969"/>
      <c r="H285" s="969"/>
      <c r="I285" s="969"/>
      <c r="J285" s="969"/>
      <c r="K285" s="964"/>
      <c r="L285" s="964"/>
      <c r="N285" s="711"/>
      <c r="O285" s="711"/>
      <c r="P285" s="711"/>
      <c r="Q285" s="711"/>
      <c r="R285" s="711"/>
    </row>
    <row r="286" spans="1:18" s="710" customFormat="1" ht="35.25" customHeight="1" x14ac:dyDescent="0.3">
      <c r="A286" s="965">
        <v>7</v>
      </c>
      <c r="B286" s="966"/>
      <c r="C286" s="966"/>
      <c r="D286" s="966"/>
      <c r="E286" s="966"/>
      <c r="F286" s="966"/>
      <c r="G286" s="966"/>
      <c r="H286" s="966"/>
      <c r="I286" s="966"/>
      <c r="J286" s="966"/>
      <c r="K286" s="964"/>
      <c r="L286" s="964"/>
      <c r="N286" s="711"/>
      <c r="O286" s="711"/>
      <c r="P286" s="711"/>
      <c r="Q286" s="711"/>
      <c r="R286" s="711"/>
    </row>
    <row r="287" spans="1:18" s="710" customFormat="1" ht="35.25" customHeight="1" x14ac:dyDescent="0.3">
      <c r="A287" s="970"/>
      <c r="B287" s="971" t="s">
        <v>541</v>
      </c>
      <c r="C287" s="971"/>
      <c r="D287" s="971"/>
      <c r="E287" s="971"/>
      <c r="F287" s="971"/>
      <c r="G287" s="971"/>
      <c r="H287" s="971"/>
      <c r="I287" s="971"/>
      <c r="J287" s="971"/>
      <c r="K287" s="967"/>
      <c r="L287" s="967"/>
      <c r="N287" s="711"/>
      <c r="O287" s="711"/>
      <c r="P287" s="711"/>
      <c r="Q287" s="711"/>
      <c r="R287" s="711"/>
    </row>
    <row r="288" spans="1:18" s="710" customFormat="1" ht="35.25" customHeight="1" x14ac:dyDescent="0.3">
      <c r="A288" s="970"/>
      <c r="B288" s="971"/>
      <c r="C288" s="971"/>
      <c r="D288" s="971"/>
      <c r="E288" s="971"/>
      <c r="F288" s="971"/>
      <c r="G288" s="971"/>
      <c r="H288" s="971"/>
      <c r="I288" s="971"/>
      <c r="J288" s="971"/>
      <c r="K288" s="967"/>
      <c r="L288" s="967"/>
      <c r="N288" s="711"/>
      <c r="O288" s="711"/>
      <c r="P288" s="711"/>
      <c r="Q288" s="711"/>
      <c r="R288" s="711"/>
    </row>
    <row r="289" spans="1:18" s="710" customFormat="1" ht="35.25" customHeight="1" x14ac:dyDescent="0.3">
      <c r="A289" s="965">
        <v>8</v>
      </c>
      <c r="B289" s="966" t="s">
        <v>308</v>
      </c>
      <c r="C289" s="966"/>
      <c r="D289" s="966"/>
      <c r="E289" s="966"/>
      <c r="F289" s="966"/>
      <c r="G289" s="966"/>
      <c r="H289" s="966"/>
      <c r="I289" s="966"/>
      <c r="J289" s="966"/>
      <c r="K289" s="964"/>
      <c r="L289" s="964"/>
      <c r="N289" s="711"/>
      <c r="O289" s="711"/>
      <c r="P289" s="711"/>
      <c r="Q289" s="711"/>
      <c r="R289" s="711"/>
    </row>
    <row r="290" spans="1:18" s="710" customFormat="1" ht="35.25" customHeight="1" x14ac:dyDescent="0.3">
      <c r="A290" s="970"/>
      <c r="B290" s="971" t="s">
        <v>542</v>
      </c>
      <c r="C290" s="971"/>
      <c r="D290" s="971"/>
      <c r="E290" s="971"/>
      <c r="F290" s="971"/>
      <c r="G290" s="971"/>
      <c r="H290" s="971"/>
      <c r="I290" s="971"/>
      <c r="J290" s="971"/>
      <c r="K290" s="967"/>
      <c r="L290" s="967"/>
      <c r="N290" s="711"/>
      <c r="O290" s="711"/>
      <c r="P290" s="711"/>
      <c r="Q290" s="711"/>
      <c r="R290" s="711"/>
    </row>
    <row r="291" spans="1:18" s="710" customFormat="1" ht="35.25" customHeight="1" x14ac:dyDescent="0.3">
      <c r="A291" s="970"/>
      <c r="B291" s="971"/>
      <c r="C291" s="971"/>
      <c r="D291" s="971"/>
      <c r="E291" s="971"/>
      <c r="F291" s="971"/>
      <c r="G291" s="971"/>
      <c r="H291" s="971"/>
      <c r="I291" s="971"/>
      <c r="J291" s="971"/>
      <c r="K291" s="967"/>
      <c r="L291" s="967"/>
      <c r="N291" s="711"/>
      <c r="O291" s="711"/>
      <c r="P291" s="711"/>
      <c r="Q291" s="711"/>
      <c r="R291" s="711"/>
    </row>
    <row r="292" spans="1:18" s="710" customFormat="1" ht="35.25" customHeight="1" x14ac:dyDescent="0.3">
      <c r="A292" s="970"/>
      <c r="B292" s="971"/>
      <c r="C292" s="971"/>
      <c r="D292" s="971"/>
      <c r="E292" s="971"/>
      <c r="F292" s="971"/>
      <c r="G292" s="971"/>
      <c r="H292" s="971"/>
      <c r="I292" s="971"/>
      <c r="J292" s="971"/>
      <c r="K292" s="967"/>
      <c r="L292" s="967"/>
      <c r="N292" s="711"/>
      <c r="O292" s="711"/>
      <c r="P292" s="711"/>
      <c r="Q292" s="711"/>
      <c r="R292" s="711"/>
    </row>
  </sheetData>
  <mergeCells count="267">
    <mergeCell ref="B292:J292"/>
    <mergeCell ref="K292:L292"/>
    <mergeCell ref="B289:J289"/>
    <mergeCell ref="K289:L289"/>
    <mergeCell ref="B290:J290"/>
    <mergeCell ref="K290:L290"/>
    <mergeCell ref="B291:J291"/>
    <mergeCell ref="K291:L291"/>
    <mergeCell ref="B286:J286"/>
    <mergeCell ref="K286:L286"/>
    <mergeCell ref="B287:J287"/>
    <mergeCell ref="K287:L287"/>
    <mergeCell ref="B288:J288"/>
    <mergeCell ref="K288:L288"/>
    <mergeCell ref="B283:J283"/>
    <mergeCell ref="K283:L283"/>
    <mergeCell ref="B284:J284"/>
    <mergeCell ref="K284:L284"/>
    <mergeCell ref="B285:J285"/>
    <mergeCell ref="K285:L285"/>
    <mergeCell ref="B280:J280"/>
    <mergeCell ref="K280:L280"/>
    <mergeCell ref="B281:J281"/>
    <mergeCell ref="K281:L281"/>
    <mergeCell ref="B282:J282"/>
    <mergeCell ref="K282:L282"/>
    <mergeCell ref="B277:J277"/>
    <mergeCell ref="K277:L277"/>
    <mergeCell ref="B278:J278"/>
    <mergeCell ref="K278:L278"/>
    <mergeCell ref="B279:J279"/>
    <mergeCell ref="K279:L279"/>
    <mergeCell ref="B274:J274"/>
    <mergeCell ref="K274:L274"/>
    <mergeCell ref="B275:J275"/>
    <mergeCell ref="K275:L275"/>
    <mergeCell ref="B276:J276"/>
    <mergeCell ref="K276:L276"/>
    <mergeCell ref="B265:J265"/>
    <mergeCell ref="K265:L265"/>
    <mergeCell ref="B268:C268"/>
    <mergeCell ref="D268:E268"/>
    <mergeCell ref="D269:E269"/>
    <mergeCell ref="A271:L272"/>
    <mergeCell ref="B262:J262"/>
    <mergeCell ref="K262:L262"/>
    <mergeCell ref="B263:J263"/>
    <mergeCell ref="K263:L263"/>
    <mergeCell ref="B264:J264"/>
    <mergeCell ref="K264:L264"/>
    <mergeCell ref="B259:J259"/>
    <mergeCell ref="K259:L259"/>
    <mergeCell ref="B260:J260"/>
    <mergeCell ref="K260:L260"/>
    <mergeCell ref="B261:J261"/>
    <mergeCell ref="K261:L261"/>
    <mergeCell ref="B256:J256"/>
    <mergeCell ref="K256:L256"/>
    <mergeCell ref="B257:J257"/>
    <mergeCell ref="K257:L257"/>
    <mergeCell ref="B258:J258"/>
    <mergeCell ref="K258:L258"/>
    <mergeCell ref="B253:J253"/>
    <mergeCell ref="K253:L253"/>
    <mergeCell ref="B254:J254"/>
    <mergeCell ref="K254:L254"/>
    <mergeCell ref="B255:J255"/>
    <mergeCell ref="K255:L255"/>
    <mergeCell ref="B250:J250"/>
    <mergeCell ref="K250:L250"/>
    <mergeCell ref="B251:J251"/>
    <mergeCell ref="K251:L251"/>
    <mergeCell ref="B252:J252"/>
    <mergeCell ref="K252:L252"/>
    <mergeCell ref="B247:I247"/>
    <mergeCell ref="K247:L247"/>
    <mergeCell ref="B248:J248"/>
    <mergeCell ref="K248:L248"/>
    <mergeCell ref="B249:J249"/>
    <mergeCell ref="K249:L249"/>
    <mergeCell ref="B210:C210"/>
    <mergeCell ref="B212:C212"/>
    <mergeCell ref="B213:C213"/>
    <mergeCell ref="A214:C214"/>
    <mergeCell ref="H219:J219"/>
    <mergeCell ref="A244:F245"/>
    <mergeCell ref="H245:J245"/>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34:F134"/>
    <mergeCell ref="B135:C135"/>
    <mergeCell ref="M186:Q186"/>
    <mergeCell ref="B189:C189"/>
    <mergeCell ref="B190:C190"/>
    <mergeCell ref="B191:C191"/>
    <mergeCell ref="B125:G125"/>
    <mergeCell ref="H125:I125"/>
    <mergeCell ref="B127:I127"/>
    <mergeCell ref="B128:G128"/>
    <mergeCell ref="H128:I128"/>
    <mergeCell ref="B129:G129"/>
    <mergeCell ref="H129:I129"/>
    <mergeCell ref="C120:G120"/>
    <mergeCell ref="H120:I120"/>
    <mergeCell ref="J120:K122"/>
    <mergeCell ref="B123:I123"/>
    <mergeCell ref="B124:G124"/>
    <mergeCell ref="H124:I124"/>
    <mergeCell ref="J115:K119"/>
    <mergeCell ref="B116:C116"/>
    <mergeCell ref="B117:C117"/>
    <mergeCell ref="E117:F117"/>
    <mergeCell ref="B118:C118"/>
    <mergeCell ref="E118:F118"/>
    <mergeCell ref="C119:G119"/>
    <mergeCell ref="H119:I119"/>
    <mergeCell ref="B113:C113"/>
    <mergeCell ref="E113:F113"/>
    <mergeCell ref="B114:C114"/>
    <mergeCell ref="E114:F114"/>
    <mergeCell ref="B115:C115"/>
    <mergeCell ref="E115:F115"/>
    <mergeCell ref="B110:C110"/>
    <mergeCell ref="E110:F110"/>
    <mergeCell ref="B111:C111"/>
    <mergeCell ref="E111:F111"/>
    <mergeCell ref="B112:C112"/>
    <mergeCell ref="E112:F112"/>
    <mergeCell ref="B107:C107"/>
    <mergeCell ref="E107:F107"/>
    <mergeCell ref="B108:C108"/>
    <mergeCell ref="E108:F108"/>
    <mergeCell ref="B109:C109"/>
    <mergeCell ref="E109:F109"/>
    <mergeCell ref="B104:C104"/>
    <mergeCell ref="E104:F104"/>
    <mergeCell ref="B105:C105"/>
    <mergeCell ref="E105:F105"/>
    <mergeCell ref="B106:C106"/>
    <mergeCell ref="E106:F106"/>
    <mergeCell ref="B101:C101"/>
    <mergeCell ref="E101:F101"/>
    <mergeCell ref="B102:C102"/>
    <mergeCell ref="E102:F102"/>
    <mergeCell ref="B103:C103"/>
    <mergeCell ref="E103:F103"/>
    <mergeCell ref="B98:C98"/>
    <mergeCell ref="E98:F98"/>
    <mergeCell ref="B99:C99"/>
    <mergeCell ref="E99:F99"/>
    <mergeCell ref="B100:C100"/>
    <mergeCell ref="E100:F100"/>
    <mergeCell ref="J93:L93"/>
    <mergeCell ref="B94:C94"/>
    <mergeCell ref="E94:F94"/>
    <mergeCell ref="B95:C95"/>
    <mergeCell ref="E95:F95"/>
    <mergeCell ref="J95:L103"/>
    <mergeCell ref="B96:C96"/>
    <mergeCell ref="E96:F96"/>
    <mergeCell ref="B97:C97"/>
    <mergeCell ref="E97:F97"/>
    <mergeCell ref="B87:C87"/>
    <mergeCell ref="B88:C88"/>
    <mergeCell ref="B89:C89"/>
    <mergeCell ref="B90:C90"/>
    <mergeCell ref="B92:I92"/>
    <mergeCell ref="B93:C93"/>
    <mergeCell ref="E93:F93"/>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1:C61"/>
    <mergeCell ref="B62:C62"/>
    <mergeCell ref="B63:C63"/>
    <mergeCell ref="B65:H65"/>
    <mergeCell ref="B66:C66"/>
    <mergeCell ref="I66:K68"/>
    <mergeCell ref="B67:C67"/>
    <mergeCell ref="B68:C68"/>
    <mergeCell ref="B56:C56"/>
    <mergeCell ref="B57:C57"/>
    <mergeCell ref="B58:C58"/>
    <mergeCell ref="I58:L60"/>
    <mergeCell ref="B59:C59"/>
    <mergeCell ref="B60:C60"/>
    <mergeCell ref="B50:C50"/>
    <mergeCell ref="B51:C51"/>
    <mergeCell ref="B52:C52"/>
    <mergeCell ref="B53:C53"/>
    <mergeCell ref="B54:C54"/>
    <mergeCell ref="B55:C55"/>
    <mergeCell ref="B45:C45"/>
    <mergeCell ref="I45:L48"/>
    <mergeCell ref="B46:C46"/>
    <mergeCell ref="B47:C47"/>
    <mergeCell ref="B48:C48"/>
    <mergeCell ref="B49:C49"/>
    <mergeCell ref="B40:C40"/>
    <mergeCell ref="B41:C41"/>
    <mergeCell ref="I41:K43"/>
    <mergeCell ref="B42:C42"/>
    <mergeCell ref="B43:C43"/>
    <mergeCell ref="B44:C44"/>
    <mergeCell ref="B34:C34"/>
    <mergeCell ref="B35:C35"/>
    <mergeCell ref="B36:C36"/>
    <mergeCell ref="B37:C37"/>
    <mergeCell ref="B39:C39"/>
    <mergeCell ref="J39:L39"/>
    <mergeCell ref="B18:C18"/>
    <mergeCell ref="B19:C19"/>
    <mergeCell ref="B20:C20"/>
    <mergeCell ref="B21:C21"/>
    <mergeCell ref="I31:L33"/>
    <mergeCell ref="B32:C32"/>
    <mergeCell ref="B33:C33"/>
    <mergeCell ref="M12:R12"/>
    <mergeCell ref="B13:C13"/>
    <mergeCell ref="B14:C14"/>
    <mergeCell ref="B15:C15"/>
    <mergeCell ref="B16:C16"/>
    <mergeCell ref="B17:C17"/>
    <mergeCell ref="A8:B8"/>
    <mergeCell ref="C8:E8"/>
    <mergeCell ref="G8:I8"/>
    <mergeCell ref="B9:I9"/>
    <mergeCell ref="B11:I11"/>
    <mergeCell ref="B12:C12"/>
    <mergeCell ref="I12:K16"/>
    <mergeCell ref="A1:I2"/>
    <mergeCell ref="J1:L1"/>
    <mergeCell ref="J2:L2"/>
    <mergeCell ref="A4:L4"/>
    <mergeCell ref="A5:L5"/>
    <mergeCell ref="A6:I6"/>
  </mergeCells>
  <pageMargins left="0.78749999999999998" right="0.78749999999999998" top="1.05277777777778" bottom="1.05277777777778" header="0.78749999999999998" footer="0.78749999999999998"/>
  <pageSetup scale="82" firstPageNumber="0" fitToHeight="0" orientation="portrait" horizontalDpi="300" verticalDpi="300" r:id="rId1"/>
  <headerFooter>
    <oddHeader>&amp;C&amp;"Times New Roman,Regular"&amp;12&amp;A</oddHeader>
    <oddFooter>&amp;L&amp;A&amp;C&amp;"Times New Roman,Regular"&amp;12Page &amp;P&amp;R&amp;F</oddFooter>
  </headerFooter>
  <rowBreaks count="4" manualBreakCount="4">
    <brk id="37" max="16383" man="1"/>
    <brk id="90" max="16383" man="1"/>
    <brk id="206" max="16383" man="1"/>
    <brk id="26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51ED7-2AC1-41AD-A10B-A2A2C0F2AF9C}">
  <sheetPr>
    <pageSetUpPr fitToPage="1"/>
  </sheetPr>
  <dimension ref="A1:U60"/>
  <sheetViews>
    <sheetView zoomScaleNormal="100" workbookViewId="0">
      <selection activeCell="B11" sqref="B11:I11"/>
    </sheetView>
  </sheetViews>
  <sheetFormatPr defaultRowHeight="13.8" x14ac:dyDescent="0.25"/>
  <cols>
    <col min="1" max="1" width="16.88671875" style="917" customWidth="1"/>
    <col min="2" max="2" width="9.5546875" style="917" customWidth="1"/>
    <col min="3" max="4" width="10.5546875" style="917" customWidth="1"/>
    <col min="5" max="5" width="10.21875" style="917" customWidth="1"/>
    <col min="6" max="6" width="10.6640625" style="917" customWidth="1"/>
    <col min="7" max="7" width="10.77734375" style="917" customWidth="1"/>
    <col min="8" max="8" width="11.109375" style="917" customWidth="1"/>
    <col min="9" max="1025" width="9.5546875" style="917" customWidth="1"/>
    <col min="1026" max="16384" width="8.88671875" style="917"/>
  </cols>
  <sheetData>
    <row r="1" spans="1:9" ht="16.5" customHeight="1" thickBot="1" x14ac:dyDescent="0.35">
      <c r="A1" s="973" t="s">
        <v>549</v>
      </c>
      <c r="B1" s="974"/>
      <c r="C1" s="974"/>
      <c r="D1" s="974"/>
      <c r="E1" s="975"/>
      <c r="F1" s="976" t="s">
        <v>550</v>
      </c>
      <c r="G1" s="977"/>
      <c r="H1" s="978">
        <v>2020</v>
      </c>
      <c r="I1" s="979"/>
    </row>
    <row r="2" spans="1:9" ht="37.5" customHeight="1" thickBot="1" x14ac:dyDescent="0.3">
      <c r="A2" s="980" t="s">
        <v>140</v>
      </c>
      <c r="B2" s="981" t="s">
        <v>227</v>
      </c>
      <c r="C2" s="982" t="s">
        <v>228</v>
      </c>
      <c r="D2" s="981" t="s">
        <v>229</v>
      </c>
      <c r="E2" s="981" t="s">
        <v>230</v>
      </c>
      <c r="F2" s="981" t="s">
        <v>231</v>
      </c>
      <c r="G2" s="981" t="s">
        <v>551</v>
      </c>
      <c r="H2" s="981" t="s">
        <v>552</v>
      </c>
      <c r="I2" s="983" t="s">
        <v>553</v>
      </c>
    </row>
    <row r="3" spans="1:9" x14ac:dyDescent="0.25">
      <c r="A3" s="984" t="s">
        <v>513</v>
      </c>
      <c r="B3" s="985">
        <f>BAYPINES!$D$63</f>
        <v>0</v>
      </c>
      <c r="C3" s="985">
        <f>BAYPINES!$E$63</f>
        <v>0</v>
      </c>
      <c r="D3" s="985">
        <f>BAYPINES!$F$63</f>
        <v>0</v>
      </c>
      <c r="E3" s="985">
        <f>BAYPINES!$G$63</f>
        <v>0</v>
      </c>
      <c r="F3" s="985">
        <f>BAYPINES!$H$63</f>
        <v>0</v>
      </c>
      <c r="G3" s="985">
        <f t="shared" ref="G3:G10" si="0">F3-B3</f>
        <v>0</v>
      </c>
      <c r="H3" s="986"/>
      <c r="I3" s="985" t="e">
        <f t="shared" ref="I3:I11" si="1">F3/H3</f>
        <v>#DIV/0!</v>
      </c>
    </row>
    <row r="4" spans="1:9" x14ac:dyDescent="0.25">
      <c r="A4" s="926" t="s">
        <v>554</v>
      </c>
      <c r="B4" s="985">
        <f>DEMOPOLIS!$D$63</f>
        <v>0</v>
      </c>
      <c r="C4" s="985">
        <f>DEMOPOLIS!$E$63</f>
        <v>0</v>
      </c>
      <c r="D4" s="985">
        <f>DEMOPOLIS!$F$63</f>
        <v>0</v>
      </c>
      <c r="E4" s="985">
        <f>DEMOPOLIS!$G$63</f>
        <v>0</v>
      </c>
      <c r="F4" s="985">
        <f>DEMOPOLIS!$H$63</f>
        <v>0</v>
      </c>
      <c r="G4" s="985">
        <f t="shared" si="0"/>
        <v>0</v>
      </c>
      <c r="H4" s="986"/>
      <c r="I4" s="985" t="e">
        <f t="shared" si="1"/>
        <v>#DIV/0!</v>
      </c>
    </row>
    <row r="5" spans="1:9" x14ac:dyDescent="0.25">
      <c r="A5" s="926" t="s">
        <v>543</v>
      </c>
      <c r="B5" s="985">
        <f>DOTHAN!$D$63</f>
        <v>0</v>
      </c>
      <c r="C5" s="985">
        <f>DOTHAN!$E$63</f>
        <v>0</v>
      </c>
      <c r="D5" s="985">
        <f>DOTHAN!$F$63</f>
        <v>0</v>
      </c>
      <c r="E5" s="985">
        <f>DOTHAN!$G$63</f>
        <v>0</v>
      </c>
      <c r="F5" s="985">
        <f>DOTHAN!$H$63</f>
        <v>0</v>
      </c>
      <c r="G5" s="985">
        <f t="shared" si="0"/>
        <v>0</v>
      </c>
      <c r="H5" s="986"/>
      <c r="I5" s="985" t="e">
        <f t="shared" si="1"/>
        <v>#DIV/0!</v>
      </c>
    </row>
    <row r="6" spans="1:9" x14ac:dyDescent="0.25">
      <c r="A6" s="926" t="s">
        <v>555</v>
      </c>
      <c r="B6" s="985">
        <f>'MAR-PC'!D63</f>
        <v>0</v>
      </c>
      <c r="C6" s="985">
        <f>'MAR-PC'!E63</f>
        <v>0</v>
      </c>
      <c r="D6" s="985">
        <f>'MAR-PC'!F63</f>
        <v>0</v>
      </c>
      <c r="E6" s="985">
        <f>'MAR-PC'!G63</f>
        <v>0</v>
      </c>
      <c r="F6" s="985">
        <f>'MAR-PC'!H63</f>
        <v>0</v>
      </c>
      <c r="G6" s="985">
        <f t="shared" si="0"/>
        <v>0</v>
      </c>
      <c r="H6" s="986"/>
      <c r="I6" s="985" t="e">
        <f t="shared" si="1"/>
        <v>#DIV/0!</v>
      </c>
    </row>
    <row r="7" spans="1:9" x14ac:dyDescent="0.25">
      <c r="A7" s="926" t="s">
        <v>545</v>
      </c>
      <c r="B7" s="985">
        <f>MOBILE!$D$63</f>
        <v>0</v>
      </c>
      <c r="C7" s="985">
        <f>MOBILE!$E$63</f>
        <v>0</v>
      </c>
      <c r="D7" s="985">
        <f>MOBILE!$F$63</f>
        <v>0</v>
      </c>
      <c r="E7" s="985">
        <f>MOBILE!$G$63</f>
        <v>0</v>
      </c>
      <c r="F7" s="985">
        <f>MOBILE!$H$63</f>
        <v>0</v>
      </c>
      <c r="G7" s="985">
        <f t="shared" si="0"/>
        <v>0</v>
      </c>
      <c r="H7" s="986"/>
      <c r="I7" s="985" t="e">
        <f t="shared" si="1"/>
        <v>#DIV/0!</v>
      </c>
    </row>
    <row r="8" spans="1:9" x14ac:dyDescent="0.25">
      <c r="A8" s="926" t="s">
        <v>556</v>
      </c>
      <c r="B8" s="985">
        <f>'MTG-OP'!D63</f>
        <v>0</v>
      </c>
      <c r="C8" s="985">
        <f>'MTG-OP'!E63</f>
        <v>0</v>
      </c>
      <c r="D8" s="985">
        <f>'MTG-OP'!F63</f>
        <v>0</v>
      </c>
      <c r="E8" s="985">
        <f>'MTG-OP'!G63</f>
        <v>0</v>
      </c>
      <c r="F8" s="985">
        <f>'MTG-OP'!H63</f>
        <v>0</v>
      </c>
      <c r="G8" s="985">
        <f t="shared" si="0"/>
        <v>0</v>
      </c>
      <c r="H8" s="986"/>
      <c r="I8" s="985" t="e">
        <f t="shared" si="1"/>
        <v>#DIV/0!</v>
      </c>
    </row>
    <row r="9" spans="1:9" x14ac:dyDescent="0.25">
      <c r="A9" s="926" t="s">
        <v>557</v>
      </c>
      <c r="B9" s="985">
        <f>'MTG-PRAT'!D63</f>
        <v>0</v>
      </c>
      <c r="C9" s="985">
        <f>'MTG-PRAT'!E63</f>
        <v>0</v>
      </c>
      <c r="D9" s="985">
        <f>'MTG-PRAT'!F63</f>
        <v>0</v>
      </c>
      <c r="E9" s="985">
        <f>'MTG-PRAT'!G63</f>
        <v>0</v>
      </c>
      <c r="F9" s="985">
        <f>'MTG-PRAT'!H63</f>
        <v>0</v>
      </c>
      <c r="G9" s="985">
        <f t="shared" si="0"/>
        <v>0</v>
      </c>
      <c r="H9" s="986"/>
      <c r="I9" s="985" t="e">
        <f t="shared" si="1"/>
        <v>#DIV/0!</v>
      </c>
    </row>
    <row r="10" spans="1:9" ht="14.4" thickBot="1" x14ac:dyDescent="0.3">
      <c r="A10" s="987" t="s">
        <v>548</v>
      </c>
      <c r="B10" s="985">
        <f>PENSACOLA!D63</f>
        <v>0</v>
      </c>
      <c r="C10" s="985">
        <f>BAYPINES!$E$63</f>
        <v>0</v>
      </c>
      <c r="D10" s="985">
        <f>BAYPINES!$F$63</f>
        <v>0</v>
      </c>
      <c r="E10" s="985">
        <f>BAYPINES!$G$63</f>
        <v>0</v>
      </c>
      <c r="F10" s="985">
        <f>BAYPINES!$H$63</f>
        <v>0</v>
      </c>
      <c r="G10" s="985">
        <f t="shared" si="0"/>
        <v>0</v>
      </c>
      <c r="H10" s="986"/>
      <c r="I10" s="985" t="e">
        <f t="shared" si="1"/>
        <v>#DIV/0!</v>
      </c>
    </row>
    <row r="11" spans="1:9" ht="28.2" thickBot="1" x14ac:dyDescent="0.3">
      <c r="A11" s="988" t="s">
        <v>558</v>
      </c>
      <c r="B11" s="989">
        <f t="shared" ref="B11:G11" si="2">SUM(B3:B10)</f>
        <v>0</v>
      </c>
      <c r="C11" s="989">
        <f t="shared" si="2"/>
        <v>0</v>
      </c>
      <c r="D11" s="989">
        <f t="shared" si="2"/>
        <v>0</v>
      </c>
      <c r="E11" s="989">
        <f t="shared" si="2"/>
        <v>0</v>
      </c>
      <c r="F11" s="989">
        <f t="shared" si="2"/>
        <v>0</v>
      </c>
      <c r="G11" s="989">
        <f t="shared" si="2"/>
        <v>0</v>
      </c>
      <c r="H11" s="990">
        <f>SUM(H3:H10)</f>
        <v>0</v>
      </c>
      <c r="I11" s="990" t="e">
        <f t="shared" si="1"/>
        <v>#DIV/0!</v>
      </c>
    </row>
    <row r="13" spans="1:9" ht="15.75" customHeight="1" x14ac:dyDescent="0.3">
      <c r="A13" s="991" t="s">
        <v>233</v>
      </c>
      <c r="B13" s="991"/>
      <c r="C13" s="991"/>
      <c r="D13" s="991"/>
      <c r="E13" s="991"/>
      <c r="F13" s="991"/>
      <c r="G13" s="991"/>
      <c r="H13" s="991"/>
      <c r="I13" s="991"/>
    </row>
    <row r="14" spans="1:9" ht="24.75" customHeight="1" thickBot="1" x14ac:dyDescent="0.3">
      <c r="A14" s="992" t="s">
        <v>140</v>
      </c>
      <c r="B14" s="993" t="s">
        <v>234</v>
      </c>
      <c r="C14" s="993" t="s">
        <v>235</v>
      </c>
      <c r="D14" s="993" t="s">
        <v>236</v>
      </c>
      <c r="E14" s="994" t="s">
        <v>237</v>
      </c>
      <c r="F14" s="993" t="s">
        <v>210</v>
      </c>
      <c r="G14" s="993" t="s">
        <v>552</v>
      </c>
      <c r="H14" s="995" t="s">
        <v>559</v>
      </c>
      <c r="I14" s="996"/>
    </row>
    <row r="15" spans="1:9" x14ac:dyDescent="0.25">
      <c r="A15" s="997" t="s">
        <v>513</v>
      </c>
      <c r="B15" s="984">
        <f>BAYPINES!D$90</f>
        <v>0</v>
      </c>
      <c r="C15" s="984">
        <f>BAYPINES!E$90</f>
        <v>0</v>
      </c>
      <c r="D15" s="984">
        <f>BAYPINES!F$90</f>
        <v>0</v>
      </c>
      <c r="E15" s="984">
        <f>BAYPINES!G$90</f>
        <v>0</v>
      </c>
      <c r="F15" s="998">
        <f t="shared" ref="F15:F22" si="3">SUM(B15:E15)</f>
        <v>0</v>
      </c>
      <c r="G15" s="999">
        <f>H3</f>
        <v>0</v>
      </c>
      <c r="H15" s="1000" t="e">
        <f t="shared" ref="H15:H23" si="4">F15/G15</f>
        <v>#DIV/0!</v>
      </c>
    </row>
    <row r="16" spans="1:9" x14ac:dyDescent="0.25">
      <c r="A16" s="1001" t="s">
        <v>554</v>
      </c>
      <c r="B16" s="984">
        <f>DEMOPOLIS!D$89</f>
        <v>0</v>
      </c>
      <c r="C16" s="984">
        <f>DEMOPOLIS!E$89</f>
        <v>0</v>
      </c>
      <c r="D16" s="984">
        <f>DEMOPOLIS!F$89</f>
        <v>0</v>
      </c>
      <c r="E16" s="984">
        <f>DEMOPOLIS!G$89</f>
        <v>0</v>
      </c>
      <c r="F16" s="998">
        <f t="shared" si="3"/>
        <v>0</v>
      </c>
      <c r="G16" s="999">
        <f t="shared" ref="G16:G22" si="5">H4</f>
        <v>0</v>
      </c>
      <c r="H16" s="1002" t="e">
        <f t="shared" si="4"/>
        <v>#DIV/0!</v>
      </c>
    </row>
    <row r="17" spans="1:21" x14ac:dyDescent="0.25">
      <c r="A17" s="1001" t="s">
        <v>543</v>
      </c>
      <c r="B17" s="984">
        <f>DOTHAN!D$90</f>
        <v>0</v>
      </c>
      <c r="C17" s="984">
        <f>DOTHAN!E$90</f>
        <v>0</v>
      </c>
      <c r="D17" s="984">
        <f>DOTHAN!F$90</f>
        <v>0</v>
      </c>
      <c r="E17" s="984">
        <f>DOTHAN!G$90</f>
        <v>0</v>
      </c>
      <c r="F17" s="998">
        <f t="shared" si="3"/>
        <v>0</v>
      </c>
      <c r="G17" s="999">
        <f t="shared" si="5"/>
        <v>0</v>
      </c>
      <c r="H17" s="1002" t="e">
        <f t="shared" si="4"/>
        <v>#DIV/0!</v>
      </c>
    </row>
    <row r="18" spans="1:21" x14ac:dyDescent="0.25">
      <c r="A18" s="1001" t="s">
        <v>555</v>
      </c>
      <c r="B18" s="984">
        <f>'MAR-PC'!D90</f>
        <v>0</v>
      </c>
      <c r="C18" s="984">
        <f>'MAR-PC'!E90</f>
        <v>0</v>
      </c>
      <c r="D18" s="984">
        <f>'MAR-PC'!F90</f>
        <v>0</v>
      </c>
      <c r="E18" s="984">
        <f>'MAR-PC'!G90</f>
        <v>0</v>
      </c>
      <c r="F18" s="998">
        <f t="shared" si="3"/>
        <v>0</v>
      </c>
      <c r="G18" s="999">
        <f t="shared" si="5"/>
        <v>0</v>
      </c>
      <c r="H18" s="1002" t="e">
        <f t="shared" si="4"/>
        <v>#DIV/0!</v>
      </c>
    </row>
    <row r="19" spans="1:21" x14ac:dyDescent="0.25">
      <c r="A19" s="1001" t="s">
        <v>545</v>
      </c>
      <c r="B19" s="984">
        <f>MOBILE!D$90</f>
        <v>0</v>
      </c>
      <c r="C19" s="984">
        <f>MOBILE!E$90</f>
        <v>0</v>
      </c>
      <c r="D19" s="984">
        <f>MOBILE!F$90</f>
        <v>0</v>
      </c>
      <c r="E19" s="984">
        <f>MOBILE!G$90</f>
        <v>0</v>
      </c>
      <c r="F19" s="998">
        <f t="shared" si="3"/>
        <v>0</v>
      </c>
      <c r="G19" s="999">
        <f t="shared" si="5"/>
        <v>0</v>
      </c>
      <c r="H19" s="1002" t="e">
        <f t="shared" si="4"/>
        <v>#DIV/0!</v>
      </c>
    </row>
    <row r="20" spans="1:21" x14ac:dyDescent="0.25">
      <c r="A20" s="1001" t="s">
        <v>556</v>
      </c>
      <c r="B20" s="984">
        <f>'MTG-OP'!D90</f>
        <v>0</v>
      </c>
      <c r="C20" s="984">
        <f>'MTG-OP'!E90</f>
        <v>0</v>
      </c>
      <c r="D20" s="984">
        <f>'MTG-OP'!F90</f>
        <v>0</v>
      </c>
      <c r="E20" s="984">
        <f>'MTG-OP'!G90</f>
        <v>0</v>
      </c>
      <c r="F20" s="998">
        <f t="shared" si="3"/>
        <v>0</v>
      </c>
      <c r="G20" s="999">
        <f t="shared" si="5"/>
        <v>0</v>
      </c>
      <c r="H20" s="1002" t="e">
        <f t="shared" si="4"/>
        <v>#DIV/0!</v>
      </c>
    </row>
    <row r="21" spans="1:21" x14ac:dyDescent="0.25">
      <c r="A21" s="1001" t="s">
        <v>557</v>
      </c>
      <c r="B21" s="984">
        <f>'MTG-PRAT'!D90</f>
        <v>0</v>
      </c>
      <c r="C21" s="984">
        <f>'MTG-PRAT'!E90</f>
        <v>0</v>
      </c>
      <c r="D21" s="984">
        <f>'MTG-PRAT'!F90</f>
        <v>0</v>
      </c>
      <c r="E21" s="984">
        <f>'MTG-PRAT'!G90</f>
        <v>0</v>
      </c>
      <c r="F21" s="998">
        <f t="shared" si="3"/>
        <v>0</v>
      </c>
      <c r="G21" s="999">
        <f t="shared" si="5"/>
        <v>0</v>
      </c>
      <c r="H21" s="1002" t="e">
        <f t="shared" si="4"/>
        <v>#DIV/0!</v>
      </c>
    </row>
    <row r="22" spans="1:21" ht="14.4" thickBot="1" x14ac:dyDescent="0.3">
      <c r="A22" s="1003" t="s">
        <v>548</v>
      </c>
      <c r="B22" s="984">
        <f>PENSACOLA!D$90</f>
        <v>0</v>
      </c>
      <c r="C22" s="984">
        <f>PENSACOLA!E$90</f>
        <v>0</v>
      </c>
      <c r="D22" s="984">
        <f>PENSACOLA!F$90</f>
        <v>0</v>
      </c>
      <c r="E22" s="984">
        <f>PENSACOLA!G$90</f>
        <v>0</v>
      </c>
      <c r="F22" s="998">
        <f t="shared" si="3"/>
        <v>0</v>
      </c>
      <c r="G22" s="999">
        <f t="shared" si="5"/>
        <v>0</v>
      </c>
      <c r="H22" s="1004" t="e">
        <f t="shared" si="4"/>
        <v>#DIV/0!</v>
      </c>
    </row>
    <row r="23" spans="1:21" ht="28.2" thickBot="1" x14ac:dyDescent="0.3">
      <c r="A23" s="988" t="s">
        <v>558</v>
      </c>
      <c r="B23" s="1005">
        <f t="shared" ref="B23:G23" si="6">SUM(B15:B22)</f>
        <v>0</v>
      </c>
      <c r="C23" s="1005">
        <f t="shared" si="6"/>
        <v>0</v>
      </c>
      <c r="D23" s="1005">
        <f t="shared" si="6"/>
        <v>0</v>
      </c>
      <c r="E23" s="1005">
        <f t="shared" si="6"/>
        <v>0</v>
      </c>
      <c r="F23" s="1005">
        <f t="shared" si="6"/>
        <v>0</v>
      </c>
      <c r="G23" s="1005">
        <f t="shared" si="6"/>
        <v>0</v>
      </c>
      <c r="H23" s="1006" t="e">
        <f t="shared" si="4"/>
        <v>#DIV/0!</v>
      </c>
    </row>
    <row r="25" spans="1:21" ht="15.75" customHeight="1" thickBot="1" x14ac:dyDescent="0.3">
      <c r="A25" s="1007" t="s">
        <v>560</v>
      </c>
      <c r="B25" s="1007"/>
      <c r="C25" s="1007"/>
      <c r="D25" s="1007"/>
      <c r="E25" s="1007"/>
      <c r="F25" s="1007"/>
      <c r="G25" s="1007"/>
      <c r="H25" s="1007"/>
    </row>
    <row r="26" spans="1:21" ht="40.200000000000003" thickBot="1" x14ac:dyDescent="0.35">
      <c r="A26" s="1008"/>
      <c r="B26" s="995" t="s">
        <v>241</v>
      </c>
      <c r="C26" s="995" t="s">
        <v>561</v>
      </c>
      <c r="D26" s="995" t="s">
        <v>562</v>
      </c>
      <c r="E26" s="995" t="s">
        <v>563</v>
      </c>
      <c r="F26" s="995" t="s">
        <v>564</v>
      </c>
      <c r="G26" s="995" t="s">
        <v>565</v>
      </c>
      <c r="H26" s="1009" t="s">
        <v>566</v>
      </c>
      <c r="M26" s="1010"/>
      <c r="N26" s="1011"/>
      <c r="O26" s="1012"/>
      <c r="P26" s="1013"/>
      <c r="Q26" s="1014"/>
      <c r="U26" s="917" t="s">
        <v>567</v>
      </c>
    </row>
    <row r="27" spans="1:21" x14ac:dyDescent="0.25">
      <c r="A27" s="984" t="str">
        <f t="shared" ref="A27:A34" si="7">A15</f>
        <v>BAYPINES</v>
      </c>
      <c r="B27" s="984">
        <f>BAYPINES!$D$118</f>
        <v>0</v>
      </c>
      <c r="C27" s="985">
        <f>BAYPINES!$H$119</f>
        <v>0</v>
      </c>
      <c r="D27" s="985">
        <f>BAYPINES!$E$118</f>
        <v>0</v>
      </c>
      <c r="E27" s="985">
        <f>D27-C27</f>
        <v>0</v>
      </c>
      <c r="F27" s="1015" t="e">
        <f t="shared" ref="F27:F34" si="8">B27/H3</f>
        <v>#DIV/0!</v>
      </c>
      <c r="G27" s="1016"/>
      <c r="H27" s="1016"/>
      <c r="J27" s="1017"/>
      <c r="M27" s="1018"/>
      <c r="N27" s="1019"/>
      <c r="O27" s="1020"/>
      <c r="P27" s="804"/>
      <c r="Q27" s="1021"/>
      <c r="U27" s="917">
        <v>870.20999999999981</v>
      </c>
    </row>
    <row r="28" spans="1:21" x14ac:dyDescent="0.25">
      <c r="A28" s="926" t="str">
        <f t="shared" si="7"/>
        <v xml:space="preserve">DEMOPOLIS </v>
      </c>
      <c r="B28" s="984">
        <f>DEMOPOLIS!D$118</f>
        <v>0</v>
      </c>
      <c r="C28" s="985">
        <f>DEMOPOLIS!$H$119</f>
        <v>0</v>
      </c>
      <c r="D28" s="985">
        <f>DEMOPOLIS!E118</f>
        <v>0</v>
      </c>
      <c r="E28" s="985">
        <f>D28-C28</f>
        <v>0</v>
      </c>
      <c r="F28" s="1022" t="e">
        <f t="shared" si="8"/>
        <v>#DIV/0!</v>
      </c>
      <c r="G28" s="1023"/>
      <c r="H28" s="1023"/>
      <c r="J28" s="1017"/>
      <c r="M28" s="1018"/>
      <c r="N28" s="1019"/>
      <c r="O28" s="1020"/>
      <c r="P28" s="804"/>
      <c r="Q28" s="1024"/>
      <c r="U28" s="917">
        <v>-223.99</v>
      </c>
    </row>
    <row r="29" spans="1:21" x14ac:dyDescent="0.25">
      <c r="A29" s="926" t="str">
        <f t="shared" si="7"/>
        <v>DOTHAN</v>
      </c>
      <c r="B29" s="984">
        <f>DOTHAN!$D$118</f>
        <v>0</v>
      </c>
      <c r="C29" s="985">
        <f>DOTHAN!$H$119</f>
        <v>0</v>
      </c>
      <c r="D29" s="985">
        <f>DOTHAN!E118</f>
        <v>0</v>
      </c>
      <c r="E29" s="985">
        <f t="shared" ref="E29:E35" si="9">D29-C29</f>
        <v>0</v>
      </c>
      <c r="F29" s="1022" t="e">
        <f t="shared" si="8"/>
        <v>#DIV/0!</v>
      </c>
      <c r="G29" s="1023"/>
      <c r="H29" s="1023"/>
      <c r="J29" s="1017"/>
      <c r="M29" s="1018"/>
      <c r="N29" s="1019"/>
      <c r="O29" s="1020"/>
      <c r="P29" s="804"/>
      <c r="Q29" s="1024"/>
      <c r="U29" s="917">
        <v>-455</v>
      </c>
    </row>
    <row r="30" spans="1:21" x14ac:dyDescent="0.25">
      <c r="A30" s="926" t="str">
        <f t="shared" si="7"/>
        <v>MARIANNA / PC</v>
      </c>
      <c r="B30" s="984">
        <f>BAYPINES!$D$118</f>
        <v>0</v>
      </c>
      <c r="C30" s="985">
        <f>BAYPINES!$H$119</f>
        <v>0</v>
      </c>
      <c r="D30" s="985">
        <f>BAYPINES!E118</f>
        <v>0</v>
      </c>
      <c r="E30" s="985">
        <f t="shared" si="9"/>
        <v>0</v>
      </c>
      <c r="F30" s="1022" t="e">
        <f t="shared" si="8"/>
        <v>#DIV/0!</v>
      </c>
      <c r="G30" s="1023"/>
      <c r="H30" s="1023"/>
      <c r="J30" s="1017"/>
      <c r="M30" s="1018"/>
      <c r="N30" s="1019"/>
      <c r="O30" s="1020"/>
      <c r="P30" s="804"/>
      <c r="Q30" s="1024"/>
      <c r="U30" s="917">
        <v>1693.95</v>
      </c>
    </row>
    <row r="31" spans="1:21" x14ac:dyDescent="0.25">
      <c r="A31" s="926" t="str">
        <f t="shared" si="7"/>
        <v>MOBILE</v>
      </c>
      <c r="B31" s="984">
        <f>MOBILE!$D$118</f>
        <v>0</v>
      </c>
      <c r="C31" s="985">
        <f>MOBILE!$H$119</f>
        <v>0</v>
      </c>
      <c r="D31" s="985">
        <f>MOBILE!E118</f>
        <v>0</v>
      </c>
      <c r="E31" s="985">
        <f>D31-C31</f>
        <v>0</v>
      </c>
      <c r="F31" s="1022" t="e">
        <f t="shared" si="8"/>
        <v>#DIV/0!</v>
      </c>
      <c r="G31" s="1023"/>
      <c r="H31" s="1023"/>
      <c r="J31" s="1017"/>
      <c r="M31" s="1018"/>
      <c r="N31" s="1019"/>
      <c r="O31" s="1020"/>
      <c r="P31" s="804"/>
      <c r="Q31" s="1024"/>
      <c r="U31" s="917">
        <v>91.730000000000018</v>
      </c>
    </row>
    <row r="32" spans="1:21" x14ac:dyDescent="0.25">
      <c r="A32" s="926" t="str">
        <f t="shared" si="7"/>
        <v>MTG/OP</v>
      </c>
      <c r="B32" s="984">
        <f>'MTG-OP'!D118</f>
        <v>0</v>
      </c>
      <c r="C32" s="985">
        <f>'MTG-OP'!H119</f>
        <v>0</v>
      </c>
      <c r="D32" s="985">
        <f>'MTG-OP'!E118</f>
        <v>0</v>
      </c>
      <c r="E32" s="985">
        <f t="shared" si="9"/>
        <v>0</v>
      </c>
      <c r="F32" s="1022" t="e">
        <f t="shared" si="8"/>
        <v>#DIV/0!</v>
      </c>
      <c r="G32" s="1023"/>
      <c r="H32" s="1023"/>
      <c r="J32" s="1017"/>
      <c r="M32" s="1018"/>
      <c r="N32" s="1019"/>
      <c r="O32" s="1020"/>
      <c r="P32" s="804"/>
      <c r="Q32" s="1024"/>
      <c r="U32" s="917">
        <v>-157.25</v>
      </c>
    </row>
    <row r="33" spans="1:21" x14ac:dyDescent="0.25">
      <c r="A33" s="926" t="str">
        <f t="shared" si="7"/>
        <v>MTG/PRATT</v>
      </c>
      <c r="B33" s="984">
        <f>'MTG-PRAT'!D118</f>
        <v>0</v>
      </c>
      <c r="C33" s="985">
        <f>'MTG-PRAT'!H119</f>
        <v>0</v>
      </c>
      <c r="D33" s="985">
        <f>'MTG-PRAT'!E118</f>
        <v>0</v>
      </c>
      <c r="E33" s="985">
        <f t="shared" si="9"/>
        <v>0</v>
      </c>
      <c r="F33" s="1022" t="e">
        <f t="shared" si="8"/>
        <v>#DIV/0!</v>
      </c>
      <c r="G33" s="1023"/>
      <c r="H33" s="1023"/>
      <c r="J33" s="1017"/>
      <c r="M33" s="1018"/>
      <c r="N33" s="1019"/>
      <c r="O33" s="1020"/>
      <c r="P33" s="804"/>
      <c r="Q33" s="1024"/>
      <c r="U33" s="917">
        <v>285.5</v>
      </c>
    </row>
    <row r="34" spans="1:21" x14ac:dyDescent="0.25">
      <c r="A34" s="926" t="str">
        <f t="shared" si="7"/>
        <v>PENSACOLA</v>
      </c>
      <c r="B34" s="984">
        <f>PENSACOLA!$D$118</f>
        <v>0</v>
      </c>
      <c r="C34" s="985">
        <f>PENSACOLA!$H$119</f>
        <v>0</v>
      </c>
      <c r="D34" s="985">
        <f>PENSACOLA!E$118</f>
        <v>0</v>
      </c>
      <c r="E34" s="985">
        <f t="shared" si="9"/>
        <v>0</v>
      </c>
      <c r="F34" s="1022" t="e">
        <f t="shared" si="8"/>
        <v>#DIV/0!</v>
      </c>
      <c r="G34" s="1023"/>
      <c r="H34" s="1023"/>
      <c r="J34" s="1017"/>
      <c r="M34" s="1018"/>
      <c r="N34" s="1019"/>
      <c r="O34" s="1020"/>
      <c r="P34" s="804"/>
      <c r="Q34" s="1024"/>
      <c r="U34" s="917">
        <v>1105.8400000000001</v>
      </c>
    </row>
    <row r="35" spans="1:21" ht="14.4" thickBot="1" x14ac:dyDescent="0.3">
      <c r="A35" s="1003" t="s">
        <v>396</v>
      </c>
      <c r="B35" s="984">
        <f>BAYPINES!$D$118</f>
        <v>0</v>
      </c>
      <c r="C35" s="1016"/>
      <c r="D35" s="1016"/>
      <c r="E35" s="985">
        <f t="shared" si="9"/>
        <v>0</v>
      </c>
      <c r="F35" s="1025"/>
      <c r="G35" s="1026"/>
      <c r="H35" s="1026"/>
      <c r="J35" s="1017"/>
      <c r="K35" s="1027"/>
      <c r="M35" s="1018"/>
      <c r="N35" s="1019"/>
      <c r="O35" s="1020"/>
      <c r="P35" s="1028"/>
      <c r="Q35" s="1029"/>
    </row>
    <row r="36" spans="1:21" ht="14.4" thickBot="1" x14ac:dyDescent="0.3">
      <c r="A36" s="1030" t="s">
        <v>210</v>
      </c>
      <c r="B36" s="1005">
        <f>SUM(B27:B35)</f>
        <v>0</v>
      </c>
      <c r="C36" s="989">
        <f>SUM(C27:C35)</f>
        <v>0</v>
      </c>
      <c r="D36" s="989">
        <f>SUM(D27:D35)</f>
        <v>0</v>
      </c>
      <c r="E36" s="989">
        <f>SUM(E27:E35)</f>
        <v>0</v>
      </c>
      <c r="F36" s="1031" t="e">
        <f>B36/H11</f>
        <v>#DIV/0!</v>
      </c>
      <c r="G36" s="1032">
        <f>SUM(G27:G35)</f>
        <v>0</v>
      </c>
      <c r="H36" s="1033">
        <f>SUM(H27:H35)</f>
        <v>0</v>
      </c>
      <c r="M36" s="1034"/>
      <c r="N36" s="1035"/>
      <c r="O36" s="1036"/>
      <c r="P36" s="1037"/>
      <c r="Q36" s="1038"/>
      <c r="R36" s="1038"/>
      <c r="S36" s="1038"/>
      <c r="T36" s="1038"/>
      <c r="U36" s="1038">
        <f t="shared" ref="U36" si="10">SUM(U27:U35)</f>
        <v>3210.99</v>
      </c>
    </row>
    <row r="37" spans="1:21" ht="14.4" thickBot="1" x14ac:dyDescent="0.3"/>
    <row r="38" spans="1:21" ht="15" customHeight="1" thickBot="1" x14ac:dyDescent="0.3">
      <c r="A38" s="1039" t="s">
        <v>263</v>
      </c>
      <c r="B38" s="1039"/>
      <c r="C38" s="1039"/>
      <c r="D38" s="1039"/>
      <c r="E38" s="1039"/>
      <c r="F38" s="1040" t="s">
        <v>568</v>
      </c>
      <c r="U38" s="917">
        <v>22546.059000000001</v>
      </c>
    </row>
    <row r="39" spans="1:21" ht="14.25" customHeight="1" thickBot="1" x14ac:dyDescent="0.3">
      <c r="A39" s="1008"/>
      <c r="B39" s="1041" t="s">
        <v>264</v>
      </c>
      <c r="C39" s="1041" t="s">
        <v>265</v>
      </c>
      <c r="D39" s="1041" t="s">
        <v>266</v>
      </c>
      <c r="E39" s="1042" t="s">
        <v>0</v>
      </c>
      <c r="F39" s="1040"/>
      <c r="Q39" s="1027"/>
    </row>
    <row r="40" spans="1:21" x14ac:dyDescent="0.25">
      <c r="A40" s="984" t="s">
        <v>513</v>
      </c>
      <c r="B40" s="984">
        <f>BAYPINES!D$159</f>
        <v>0</v>
      </c>
      <c r="C40" s="984">
        <f>BAYPINES!E$159</f>
        <v>0</v>
      </c>
      <c r="D40" s="984">
        <f>BAYPINES!F$159</f>
        <v>0</v>
      </c>
      <c r="E40" s="1043">
        <f t="shared" ref="E40:E47" si="11">SUM(B40:D40)</f>
        <v>0</v>
      </c>
      <c r="F40" s="1044" t="e">
        <f t="shared" ref="F40:F48" si="12">E40/H3</f>
        <v>#DIV/0!</v>
      </c>
    </row>
    <row r="41" spans="1:21" x14ac:dyDescent="0.25">
      <c r="A41" s="926" t="s">
        <v>554</v>
      </c>
      <c r="B41" s="984">
        <f>DEMOPOLIS!D$159</f>
        <v>0</v>
      </c>
      <c r="C41" s="984">
        <f>DEMOPOLIS!E$159</f>
        <v>0</v>
      </c>
      <c r="D41" s="984">
        <f>DEMOPOLIS!F$159</f>
        <v>0</v>
      </c>
      <c r="E41" s="926">
        <f t="shared" si="11"/>
        <v>0</v>
      </c>
      <c r="F41" s="1045" t="e">
        <f t="shared" si="12"/>
        <v>#DIV/0!</v>
      </c>
    </row>
    <row r="42" spans="1:21" x14ac:dyDescent="0.25">
      <c r="A42" s="926" t="s">
        <v>543</v>
      </c>
      <c r="B42" s="984">
        <f>DOTHAN!D$150</f>
        <v>0</v>
      </c>
      <c r="C42" s="984">
        <f>DOTHAN!E$150</f>
        <v>0</v>
      </c>
      <c r="D42" s="984">
        <f>DOTHAN!F$150</f>
        <v>0</v>
      </c>
      <c r="E42" s="926">
        <f t="shared" si="11"/>
        <v>0</v>
      </c>
      <c r="F42" s="1045" t="e">
        <f t="shared" si="12"/>
        <v>#DIV/0!</v>
      </c>
    </row>
    <row r="43" spans="1:21" x14ac:dyDescent="0.25">
      <c r="A43" s="926" t="s">
        <v>555</v>
      </c>
      <c r="B43" s="984">
        <f>'MAR-PC'!D$150</f>
        <v>0</v>
      </c>
      <c r="C43" s="984">
        <f>'MAR-PC'!E$150</f>
        <v>0</v>
      </c>
      <c r="D43" s="984">
        <f>'MAR-PC'!F$150</f>
        <v>0</v>
      </c>
      <c r="E43" s="926">
        <f t="shared" si="11"/>
        <v>0</v>
      </c>
      <c r="F43" s="1045" t="e">
        <f t="shared" si="12"/>
        <v>#DIV/0!</v>
      </c>
    </row>
    <row r="44" spans="1:21" x14ac:dyDescent="0.25">
      <c r="A44" s="926" t="s">
        <v>545</v>
      </c>
      <c r="B44" s="984">
        <f>MOBILE!D$150</f>
        <v>0</v>
      </c>
      <c r="C44" s="984">
        <f>MOBILE!E$150</f>
        <v>0</v>
      </c>
      <c r="D44" s="984">
        <f>MOBILE!F$150</f>
        <v>0</v>
      </c>
      <c r="E44" s="926">
        <f t="shared" si="11"/>
        <v>0</v>
      </c>
      <c r="F44" s="1045" t="e">
        <f t="shared" si="12"/>
        <v>#DIV/0!</v>
      </c>
    </row>
    <row r="45" spans="1:21" x14ac:dyDescent="0.25">
      <c r="A45" s="926" t="s">
        <v>556</v>
      </c>
      <c r="B45" s="984">
        <f>'MTG-OP'!D$150</f>
        <v>0</v>
      </c>
      <c r="C45" s="984">
        <f>'MTG-OP'!E$150</f>
        <v>0</v>
      </c>
      <c r="D45" s="984">
        <f>'MTG-OP'!F$150</f>
        <v>0</v>
      </c>
      <c r="E45" s="926">
        <f t="shared" si="11"/>
        <v>0</v>
      </c>
      <c r="F45" s="1045" t="e">
        <f t="shared" si="12"/>
        <v>#DIV/0!</v>
      </c>
    </row>
    <row r="46" spans="1:21" x14ac:dyDescent="0.25">
      <c r="A46" s="926" t="s">
        <v>557</v>
      </c>
      <c r="B46" s="984">
        <f>'MTG-PRAT'!D$150</f>
        <v>0</v>
      </c>
      <c r="C46" s="984">
        <f>'MTG-PRAT'!E$150</f>
        <v>0</v>
      </c>
      <c r="D46" s="984">
        <f>'MTG-PRAT'!F$150</f>
        <v>0</v>
      </c>
      <c r="E46" s="926">
        <f t="shared" si="11"/>
        <v>0</v>
      </c>
      <c r="F46" s="1045" t="e">
        <f t="shared" si="12"/>
        <v>#DIV/0!</v>
      </c>
    </row>
    <row r="47" spans="1:21" ht="14.4" thickBot="1" x14ac:dyDescent="0.3">
      <c r="A47" s="987" t="s">
        <v>548</v>
      </c>
      <c r="B47" s="984">
        <f>PENSACOLA!D$150</f>
        <v>0</v>
      </c>
      <c r="C47" s="984">
        <f>PENSACOLA!E$150</f>
        <v>0</v>
      </c>
      <c r="D47" s="984">
        <f>PENSACOLA!F$150</f>
        <v>0</v>
      </c>
      <c r="E47" s="987">
        <f t="shared" si="11"/>
        <v>0</v>
      </c>
      <c r="F47" s="1046" t="e">
        <f t="shared" si="12"/>
        <v>#DIV/0!</v>
      </c>
    </row>
    <row r="48" spans="1:21" ht="14.4" thickBot="1" x14ac:dyDescent="0.3">
      <c r="A48" s="1030" t="s">
        <v>210</v>
      </c>
      <c r="B48" s="1005">
        <f>SUM(B40:B47)</f>
        <v>0</v>
      </c>
      <c r="C48" s="1005">
        <f>SUM(C40:C47)</f>
        <v>0</v>
      </c>
      <c r="D48" s="1005">
        <f>SUM(D40:D47)</f>
        <v>0</v>
      </c>
      <c r="E48" s="1005">
        <f>SUM(E40:E47)</f>
        <v>0</v>
      </c>
      <c r="F48" s="1047" t="e">
        <f t="shared" si="12"/>
        <v>#DIV/0!</v>
      </c>
    </row>
    <row r="50" spans="1:8" ht="31.5" customHeight="1" thickBot="1" x14ac:dyDescent="0.3">
      <c r="A50" s="1048" t="s">
        <v>267</v>
      </c>
      <c r="B50" s="1049" t="s">
        <v>268</v>
      </c>
      <c r="C50" s="1049"/>
      <c r="D50" s="1049"/>
      <c r="E50" s="1049"/>
      <c r="F50" s="1049"/>
      <c r="G50" s="1050" t="s">
        <v>0</v>
      </c>
      <c r="H50" s="1051" t="s">
        <v>569</v>
      </c>
    </row>
    <row r="51" spans="1:8" ht="14.4" thickBot="1" x14ac:dyDescent="0.3">
      <c r="A51" s="1052" t="s">
        <v>140</v>
      </c>
      <c r="B51" s="877" t="s">
        <v>269</v>
      </c>
      <c r="C51" s="877" t="s">
        <v>270</v>
      </c>
      <c r="D51" s="877" t="s">
        <v>271</v>
      </c>
      <c r="E51" s="877" t="s">
        <v>272</v>
      </c>
      <c r="F51" s="877" t="s">
        <v>273</v>
      </c>
      <c r="G51" s="1050"/>
      <c r="H51" s="1051"/>
    </row>
    <row r="52" spans="1:8" x14ac:dyDescent="0.25">
      <c r="A52" s="984" t="s">
        <v>513</v>
      </c>
      <c r="B52" s="984">
        <f>BAYPINES!D$186</f>
        <v>0</v>
      </c>
      <c r="C52" s="984">
        <f>BAYPINES!E$186</f>
        <v>0</v>
      </c>
      <c r="D52" s="984">
        <f>BAYPINES!F$186</f>
        <v>0</v>
      </c>
      <c r="E52" s="984">
        <f>BAYPINES!G$186</f>
        <v>0</v>
      </c>
      <c r="F52" s="984">
        <f>BAYPINES!H$186</f>
        <v>0</v>
      </c>
      <c r="G52" s="984">
        <f t="shared" ref="G52:G59" si="13">SUM(B52:F52)</f>
        <v>0</v>
      </c>
      <c r="H52" s="1015" t="e">
        <f t="shared" ref="H52:H60" si="14">G52/F3</f>
        <v>#DIV/0!</v>
      </c>
    </row>
    <row r="53" spans="1:8" x14ac:dyDescent="0.25">
      <c r="A53" s="926" t="s">
        <v>554</v>
      </c>
      <c r="B53" s="984">
        <f>DEMOPOLIS!D$186</f>
        <v>0</v>
      </c>
      <c r="C53" s="984">
        <f>DEMOPOLIS!E$186</f>
        <v>0</v>
      </c>
      <c r="D53" s="984">
        <f>DEMOPOLIS!F$186</f>
        <v>0</v>
      </c>
      <c r="E53" s="984">
        <f>DEMOPOLIS!G$186</f>
        <v>0</v>
      </c>
      <c r="F53" s="984">
        <f>DEMOPOLIS!H$186</f>
        <v>0</v>
      </c>
      <c r="G53" s="926">
        <f t="shared" si="13"/>
        <v>0</v>
      </c>
      <c r="H53" s="1022" t="e">
        <f t="shared" si="14"/>
        <v>#DIV/0!</v>
      </c>
    </row>
    <row r="54" spans="1:8" x14ac:dyDescent="0.25">
      <c r="A54" s="926" t="s">
        <v>543</v>
      </c>
      <c r="B54" s="984">
        <f>DOTHAN!D$186</f>
        <v>0</v>
      </c>
      <c r="C54" s="984">
        <f>DOTHAN!E$186</f>
        <v>0</v>
      </c>
      <c r="D54" s="984">
        <f>DOTHAN!F$186</f>
        <v>0</v>
      </c>
      <c r="E54" s="984">
        <f>DOTHAN!G$186</f>
        <v>0</v>
      </c>
      <c r="F54" s="984">
        <f>DOTHAN!H$186</f>
        <v>0</v>
      </c>
      <c r="G54" s="926">
        <f t="shared" si="13"/>
        <v>0</v>
      </c>
      <c r="H54" s="1022" t="e">
        <f t="shared" si="14"/>
        <v>#DIV/0!</v>
      </c>
    </row>
    <row r="55" spans="1:8" x14ac:dyDescent="0.25">
      <c r="A55" s="926" t="s">
        <v>555</v>
      </c>
      <c r="B55" s="984">
        <f>'MAR-PC'!D$186</f>
        <v>0</v>
      </c>
      <c r="C55" s="984">
        <f>'MAR-PC'!E$186</f>
        <v>0</v>
      </c>
      <c r="D55" s="984">
        <f>'MAR-PC'!F$186</f>
        <v>0</v>
      </c>
      <c r="E55" s="984">
        <f>'MAR-PC'!G$186</f>
        <v>0</v>
      </c>
      <c r="F55" s="984">
        <f>'MAR-PC'!H$186</f>
        <v>0</v>
      </c>
      <c r="G55" s="926">
        <f t="shared" si="13"/>
        <v>0</v>
      </c>
      <c r="H55" s="1022" t="e">
        <f t="shared" si="14"/>
        <v>#DIV/0!</v>
      </c>
    </row>
    <row r="56" spans="1:8" x14ac:dyDescent="0.25">
      <c r="A56" s="926" t="s">
        <v>545</v>
      </c>
      <c r="B56" s="984">
        <f>MOBILE!D$186</f>
        <v>0</v>
      </c>
      <c r="C56" s="984">
        <f>MOBILE!E$186</f>
        <v>0</v>
      </c>
      <c r="D56" s="984">
        <f>MOBILE!F$186</f>
        <v>0</v>
      </c>
      <c r="E56" s="984">
        <f>MOBILE!G$186</f>
        <v>0</v>
      </c>
      <c r="F56" s="984">
        <f>MOBILE!H$186</f>
        <v>0</v>
      </c>
      <c r="G56" s="926">
        <f t="shared" si="13"/>
        <v>0</v>
      </c>
      <c r="H56" s="1022" t="e">
        <f t="shared" si="14"/>
        <v>#DIV/0!</v>
      </c>
    </row>
    <row r="57" spans="1:8" x14ac:dyDescent="0.25">
      <c r="A57" s="926" t="s">
        <v>556</v>
      </c>
      <c r="B57" s="984">
        <f>'MTG-OP'!D$186</f>
        <v>0</v>
      </c>
      <c r="C57" s="984">
        <f>'MTG-OP'!E$186</f>
        <v>0</v>
      </c>
      <c r="D57" s="984">
        <f>'MTG-OP'!F$186</f>
        <v>0</v>
      </c>
      <c r="E57" s="984">
        <f>'MTG-OP'!G$186</f>
        <v>0</v>
      </c>
      <c r="F57" s="984">
        <f>'MTG-OP'!H$186</f>
        <v>0</v>
      </c>
      <c r="G57" s="926">
        <f t="shared" si="13"/>
        <v>0</v>
      </c>
      <c r="H57" s="1022" t="e">
        <f t="shared" si="14"/>
        <v>#DIV/0!</v>
      </c>
    </row>
    <row r="58" spans="1:8" x14ac:dyDescent="0.25">
      <c r="A58" s="926" t="s">
        <v>557</v>
      </c>
      <c r="B58" s="984">
        <f>'MTG-PRAT'!D$186</f>
        <v>0</v>
      </c>
      <c r="C58" s="984">
        <f>'MTG-PRAT'!E$186</f>
        <v>0</v>
      </c>
      <c r="D58" s="984">
        <f>'MTG-PRAT'!F$186</f>
        <v>0</v>
      </c>
      <c r="E58" s="984">
        <f>'MTG-PRAT'!G$186</f>
        <v>0</v>
      </c>
      <c r="F58" s="984">
        <f>'MTG-PRAT'!H$186</f>
        <v>0</v>
      </c>
      <c r="G58" s="926">
        <f t="shared" si="13"/>
        <v>0</v>
      </c>
      <c r="H58" s="1022" t="e">
        <f t="shared" si="14"/>
        <v>#DIV/0!</v>
      </c>
    </row>
    <row r="59" spans="1:8" ht="14.4" thickBot="1" x14ac:dyDescent="0.3">
      <c r="A59" s="987" t="s">
        <v>548</v>
      </c>
      <c r="B59" s="984">
        <f>PENSACOLA!D$186</f>
        <v>0</v>
      </c>
      <c r="C59" s="984">
        <f>PENSACOLA!E$186</f>
        <v>0</v>
      </c>
      <c r="D59" s="984">
        <f>PENSACOLA!F$186</f>
        <v>0</v>
      </c>
      <c r="E59" s="984">
        <f>PENSACOLA!G$186</f>
        <v>0</v>
      </c>
      <c r="F59" s="984">
        <f>PENSACOLA!H$186</f>
        <v>0</v>
      </c>
      <c r="G59" s="987">
        <f t="shared" si="13"/>
        <v>0</v>
      </c>
      <c r="H59" s="1025" t="e">
        <f t="shared" si="14"/>
        <v>#DIV/0!</v>
      </c>
    </row>
    <row r="60" spans="1:8" ht="14.4" thickBot="1" x14ac:dyDescent="0.3">
      <c r="A60" s="1030" t="s">
        <v>210</v>
      </c>
      <c r="B60" s="1005">
        <f t="shared" ref="B60:G60" si="15">SUM(B52:B59)</f>
        <v>0</v>
      </c>
      <c r="C60" s="1005">
        <f t="shared" si="15"/>
        <v>0</v>
      </c>
      <c r="D60" s="1005">
        <f t="shared" si="15"/>
        <v>0</v>
      </c>
      <c r="E60" s="1005">
        <f t="shared" si="15"/>
        <v>0</v>
      </c>
      <c r="F60" s="1005">
        <f t="shared" si="15"/>
        <v>0</v>
      </c>
      <c r="G60" s="1005">
        <f t="shared" si="15"/>
        <v>0</v>
      </c>
      <c r="H60" s="1006" t="e">
        <f t="shared" si="14"/>
        <v>#DIV/0!</v>
      </c>
    </row>
  </sheetData>
  <mergeCells count="10">
    <mergeCell ref="B50:F50"/>
    <mergeCell ref="G50:G51"/>
    <mergeCell ref="H50:H51"/>
    <mergeCell ref="A1:E1"/>
    <mergeCell ref="F1:G1"/>
    <mergeCell ref="H1:I1"/>
    <mergeCell ref="A13:I13"/>
    <mergeCell ref="A25:H25"/>
    <mergeCell ref="A38:E38"/>
    <mergeCell ref="F38:F39"/>
  </mergeCells>
  <pageMargins left="0.7" right="0.7" top="0.5" bottom="0.75" header="0.51180555555555496" footer="0.3"/>
  <pageSetup scale="74" firstPageNumber="0" orientation="portrait" horizontalDpi="300" verticalDpi="300" r:id="rId1"/>
  <headerFooter>
    <oddFooter>&amp;C2017 REPORTS BY DISTRICT FOR AWFC UMW</oddFooter>
  </headerFooter>
  <rowBreaks count="1" manualBreakCount="1">
    <brk id="3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CB7A2-F0A5-4995-A1B1-EF1A39BB5BD7}">
  <sheetPr>
    <pageSetUpPr fitToPage="1"/>
  </sheetPr>
  <dimension ref="A1:S71"/>
  <sheetViews>
    <sheetView zoomScaleNormal="100" workbookViewId="0">
      <selection activeCell="B11" sqref="B11:I11"/>
    </sheetView>
  </sheetViews>
  <sheetFormatPr defaultRowHeight="13.8" x14ac:dyDescent="0.25"/>
  <cols>
    <col min="1" max="1" width="16" style="917" customWidth="1"/>
    <col min="2" max="2" width="12.33203125" style="917" customWidth="1"/>
    <col min="3" max="3" width="11.77734375" style="917" customWidth="1"/>
    <col min="4" max="4" width="12.33203125" style="917" customWidth="1"/>
    <col min="5" max="5" width="10.21875" style="917" customWidth="1"/>
    <col min="6" max="6" width="8.21875" style="917" customWidth="1"/>
    <col min="7" max="7" width="7.44140625" style="917" customWidth="1"/>
    <col min="8" max="8" width="1.33203125" style="1069" customWidth="1"/>
    <col min="9" max="9" width="14.109375" style="917" customWidth="1"/>
    <col min="10" max="10" width="9.33203125" style="917" customWidth="1"/>
    <col min="11" max="11" width="10.5546875" style="917" customWidth="1"/>
    <col min="12" max="13" width="9.88671875" style="917" customWidth="1"/>
    <col min="14" max="14" width="8.5546875" style="917" customWidth="1"/>
    <col min="15" max="15" width="8.33203125" style="917" customWidth="1"/>
    <col min="16" max="1025" width="9.88671875" style="917" customWidth="1"/>
    <col min="1026" max="16384" width="8.88671875" style="917"/>
  </cols>
  <sheetData>
    <row r="1" spans="1:15" s="1057" customFormat="1" ht="40.35" customHeight="1" thickBot="1" x14ac:dyDescent="0.3">
      <c r="A1" s="1053" t="s">
        <v>570</v>
      </c>
      <c r="B1" s="1054">
        <v>43831</v>
      </c>
      <c r="C1" s="1055">
        <v>44165</v>
      </c>
      <c r="D1" s="1056" t="s">
        <v>571</v>
      </c>
      <c r="F1" s="1058" t="s">
        <v>572</v>
      </c>
      <c r="G1" s="1059" t="s">
        <v>573</v>
      </c>
      <c r="H1" s="1060"/>
      <c r="I1" s="1061" t="s">
        <v>574</v>
      </c>
      <c r="J1" s="1062" t="s">
        <v>575</v>
      </c>
      <c r="K1" s="1063" t="s">
        <v>576</v>
      </c>
      <c r="L1" s="1063"/>
      <c r="M1" s="1063"/>
      <c r="N1" s="1063"/>
      <c r="O1" s="1063"/>
    </row>
    <row r="2" spans="1:15" ht="14.4" thickBot="1" x14ac:dyDescent="0.3">
      <c r="A2" s="1064" t="s">
        <v>513</v>
      </c>
      <c r="B2" s="1065">
        <f>BAYPINES!$D$63</f>
        <v>0</v>
      </c>
      <c r="C2" s="1065">
        <f>BAYPINES!$H$63</f>
        <v>0</v>
      </c>
      <c r="D2" s="1066">
        <f t="shared" ref="D2:D9" si="0">AVERAGE(B2:C2)</f>
        <v>0</v>
      </c>
      <c r="F2" s="1067">
        <v>80</v>
      </c>
      <c r="G2" s="1068" t="s">
        <v>577</v>
      </c>
    </row>
    <row r="3" spans="1:15" ht="12.75" customHeight="1" thickBot="1" x14ac:dyDescent="0.3">
      <c r="A3" s="1070" t="s">
        <v>540</v>
      </c>
      <c r="B3" s="1065">
        <f>DEMOPOLIS!$D$63</f>
        <v>0</v>
      </c>
      <c r="C3" s="1065">
        <f>DEMOPOLIS!$H$63</f>
        <v>0</v>
      </c>
      <c r="D3" s="1066">
        <f t="shared" si="0"/>
        <v>0</v>
      </c>
      <c r="F3" s="1071">
        <v>70</v>
      </c>
      <c r="G3" s="1072" t="s">
        <v>578</v>
      </c>
      <c r="I3" s="1063" t="s">
        <v>579</v>
      </c>
      <c r="J3" s="1063"/>
      <c r="K3" s="1063"/>
      <c r="L3" s="1063"/>
      <c r="M3" s="1063"/>
      <c r="N3" s="1063"/>
      <c r="O3" s="1063"/>
    </row>
    <row r="4" spans="1:15" ht="13.5" customHeight="1" thickBot="1" x14ac:dyDescent="0.3">
      <c r="A4" s="1070" t="s">
        <v>543</v>
      </c>
      <c r="B4" s="1065">
        <f>DOTHAN!$D$63</f>
        <v>0</v>
      </c>
      <c r="C4" s="1065">
        <f>DOTHAN!$H$63</f>
        <v>0</v>
      </c>
      <c r="D4" s="1066">
        <f t="shared" si="0"/>
        <v>0</v>
      </c>
      <c r="F4" s="1071">
        <v>60</v>
      </c>
      <c r="G4" s="1072" t="s">
        <v>580</v>
      </c>
      <c r="I4" s="1063"/>
      <c r="J4" s="1063"/>
      <c r="K4" s="1063"/>
      <c r="L4" s="1063"/>
      <c r="M4" s="1063"/>
      <c r="N4" s="1063"/>
      <c r="O4" s="1063"/>
    </row>
    <row r="5" spans="1:15" ht="14.4" thickBot="1" x14ac:dyDescent="0.3">
      <c r="A5" s="1070" t="s">
        <v>581</v>
      </c>
      <c r="B5" s="1065">
        <f>'MAR-PC'!$D$63</f>
        <v>0</v>
      </c>
      <c r="C5" s="1065">
        <f>'MAR-PC'!$H$63</f>
        <v>0</v>
      </c>
      <c r="D5" s="1066">
        <f t="shared" si="0"/>
        <v>0</v>
      </c>
      <c r="F5" s="1071">
        <v>50</v>
      </c>
      <c r="G5" s="1072" t="s">
        <v>582</v>
      </c>
      <c r="I5" s="1063"/>
      <c r="J5" s="1063"/>
      <c r="K5" s="1063"/>
      <c r="L5" s="1063"/>
      <c r="M5" s="1063"/>
      <c r="N5" s="1063"/>
      <c r="O5" s="1063"/>
    </row>
    <row r="6" spans="1:15" ht="14.4" thickBot="1" x14ac:dyDescent="0.3">
      <c r="A6" s="1070" t="s">
        <v>545</v>
      </c>
      <c r="B6" s="1065">
        <f>MOBILE!$D$63</f>
        <v>0</v>
      </c>
      <c r="C6" s="1065">
        <f>MOBILE!$H$63</f>
        <v>0</v>
      </c>
      <c r="D6" s="1066">
        <f t="shared" si="0"/>
        <v>0</v>
      </c>
      <c r="F6" s="1071">
        <v>40</v>
      </c>
      <c r="G6" s="1072" t="s">
        <v>583</v>
      </c>
      <c r="I6" s="1063"/>
      <c r="J6" s="1063"/>
      <c r="K6" s="1063"/>
      <c r="L6" s="1063"/>
      <c r="M6" s="1063"/>
      <c r="N6" s="1063"/>
      <c r="O6" s="1063"/>
    </row>
    <row r="7" spans="1:15" x14ac:dyDescent="0.25">
      <c r="A7" s="1070" t="s">
        <v>584</v>
      </c>
      <c r="B7" s="1065">
        <f>'MTG-OP'!$D$63</f>
        <v>0</v>
      </c>
      <c r="C7" s="1065">
        <f>'MTG-OP'!$H$63</f>
        <v>0</v>
      </c>
      <c r="D7" s="1066">
        <f t="shared" si="0"/>
        <v>0</v>
      </c>
      <c r="F7" s="1071">
        <v>30</v>
      </c>
      <c r="G7" s="1072" t="s">
        <v>585</v>
      </c>
    </row>
    <row r="8" spans="1:15" x14ac:dyDescent="0.25">
      <c r="A8" s="1073" t="s">
        <v>586</v>
      </c>
      <c r="B8" s="1065">
        <f>'MTG-PRAT'!$D$63</f>
        <v>0</v>
      </c>
      <c r="C8" s="1065">
        <f>'MTG-PRAT'!$H$63</f>
        <v>0</v>
      </c>
      <c r="D8" s="1066">
        <f t="shared" si="0"/>
        <v>0</v>
      </c>
      <c r="F8" s="1071">
        <v>20</v>
      </c>
      <c r="G8" s="1072" t="s">
        <v>587</v>
      </c>
    </row>
    <row r="9" spans="1:15" ht="14.4" thickBot="1" x14ac:dyDescent="0.3">
      <c r="A9" s="1074" t="s">
        <v>548</v>
      </c>
      <c r="B9" s="1065">
        <f>PENSACOLA!$D$63</f>
        <v>0</v>
      </c>
      <c r="C9" s="1065">
        <f>PENSACOLA!$H$63</f>
        <v>0</v>
      </c>
      <c r="D9" s="1066">
        <f t="shared" si="0"/>
        <v>0</v>
      </c>
      <c r="F9" s="1071">
        <v>10</v>
      </c>
      <c r="G9" s="1072" t="s">
        <v>588</v>
      </c>
    </row>
    <row r="10" spans="1:15" ht="14.4" thickBot="1" x14ac:dyDescent="0.3">
      <c r="A10" s="1075" t="s">
        <v>210</v>
      </c>
      <c r="B10" s="1076">
        <f>SUM(B2:B9)</f>
        <v>0</v>
      </c>
      <c r="C10" s="1076">
        <f>SUM(C2:C9)</f>
        <v>0</v>
      </c>
      <c r="D10" s="1077">
        <f>SUM(D2:D9)</f>
        <v>0</v>
      </c>
      <c r="F10" s="1078">
        <f>SUM(F2:F9)</f>
        <v>360</v>
      </c>
      <c r="G10" s="1079"/>
    </row>
    <row r="12" spans="1:15" ht="16.5" customHeight="1" thickBot="1" x14ac:dyDescent="0.35">
      <c r="A12" s="1080" t="s">
        <v>589</v>
      </c>
      <c r="B12" s="1080"/>
      <c r="C12" s="1080"/>
      <c r="D12" s="1080"/>
      <c r="E12" s="1080"/>
      <c r="F12" s="1080"/>
      <c r="G12" s="1080"/>
      <c r="I12" s="1081" t="s">
        <v>590</v>
      </c>
      <c r="J12" s="1081"/>
      <c r="K12" s="1081"/>
      <c r="L12" s="1081"/>
      <c r="M12" s="1081"/>
      <c r="N12" s="1081"/>
      <c r="O12" s="1081"/>
    </row>
    <row r="13" spans="1:15" s="1087" customFormat="1" ht="64.5" customHeight="1" thickBot="1" x14ac:dyDescent="0.25">
      <c r="A13" s="1082" t="s">
        <v>140</v>
      </c>
      <c r="B13" s="760" t="s">
        <v>275</v>
      </c>
      <c r="C13" s="760" t="s">
        <v>276</v>
      </c>
      <c r="D13" s="760" t="s">
        <v>277</v>
      </c>
      <c r="E13" s="760" t="s">
        <v>591</v>
      </c>
      <c r="F13" s="1083" t="s">
        <v>592</v>
      </c>
      <c r="G13" s="1084" t="s">
        <v>593</v>
      </c>
      <c r="H13" s="1085"/>
      <c r="I13" s="1082" t="s">
        <v>140</v>
      </c>
      <c r="J13" s="1086"/>
      <c r="K13" s="760" t="s">
        <v>279</v>
      </c>
      <c r="L13" s="893" t="s">
        <v>280</v>
      </c>
      <c r="M13" s="893" t="s">
        <v>281</v>
      </c>
      <c r="N13" s="1083" t="s">
        <v>592</v>
      </c>
      <c r="O13" s="1084" t="s">
        <v>594</v>
      </c>
    </row>
    <row r="14" spans="1:15" x14ac:dyDescent="0.25">
      <c r="A14" s="1064" t="str">
        <f t="shared" ref="A14:A21" si="1">$A2</f>
        <v>BAYPINES</v>
      </c>
      <c r="B14" s="984">
        <f>BAYPINES!$D$214</f>
        <v>0</v>
      </c>
      <c r="C14" s="984">
        <f>BAYPINES!$E$214</f>
        <v>0</v>
      </c>
      <c r="D14" s="984">
        <f>BAYPINES!$F$214</f>
        <v>0</v>
      </c>
      <c r="E14" s="984">
        <f>BAYPINES!$G$214</f>
        <v>0</v>
      </c>
      <c r="F14" s="1088">
        <f t="shared" ref="F14:F21" si="2">D2</f>
        <v>0</v>
      </c>
      <c r="G14" s="1089" t="e">
        <f t="shared" ref="G14:G21" si="3">SUM(B14:E14)/F14</f>
        <v>#DIV/0!</v>
      </c>
      <c r="I14" s="1090" t="str">
        <f t="shared" ref="I14:I21" si="4">$A2</f>
        <v>BAYPINES</v>
      </c>
      <c r="J14" s="984"/>
      <c r="K14" s="984">
        <f>'Conference Events'!B4</f>
        <v>0</v>
      </c>
      <c r="L14" s="984">
        <f>'Conference Events'!C4</f>
        <v>9</v>
      </c>
      <c r="M14" s="984">
        <f>BAYPINES!J214</f>
        <v>0</v>
      </c>
      <c r="N14" s="1088">
        <f t="shared" ref="N14:N21" si="5">D2</f>
        <v>0</v>
      </c>
      <c r="O14" s="1091" t="e">
        <f t="shared" ref="O14:O21" si="6">SUM(J14:M14)/N14</f>
        <v>#DIV/0!</v>
      </c>
    </row>
    <row r="15" spans="1:15" x14ac:dyDescent="0.25">
      <c r="A15" s="1070" t="str">
        <f t="shared" si="1"/>
        <v>DEMOPOLIS</v>
      </c>
      <c r="B15" s="984">
        <f>DEMOPOLIS!$D$214</f>
        <v>0</v>
      </c>
      <c r="C15" s="984">
        <f>DEMOPOLIS!$E$214</f>
        <v>0</v>
      </c>
      <c r="D15" s="984">
        <f>DEMOPOLIS!$F$214</f>
        <v>0</v>
      </c>
      <c r="E15" s="984">
        <f>DEMOPOLIS!$G$214</f>
        <v>0</v>
      </c>
      <c r="F15" s="1092">
        <f t="shared" si="2"/>
        <v>0</v>
      </c>
      <c r="G15" s="1089" t="e">
        <f t="shared" si="3"/>
        <v>#DIV/0!</v>
      </c>
      <c r="I15" s="1093" t="str">
        <f t="shared" si="4"/>
        <v>DEMOPOLIS</v>
      </c>
      <c r="J15" s="926"/>
      <c r="K15" s="984">
        <f>'Conference Events'!B5</f>
        <v>0</v>
      </c>
      <c r="L15" s="984">
        <f>'Conference Events'!C5</f>
        <v>7</v>
      </c>
      <c r="M15" s="984">
        <f>DEMOPOLIS!J205</f>
        <v>0</v>
      </c>
      <c r="N15" s="1094">
        <f t="shared" si="5"/>
        <v>0</v>
      </c>
      <c r="O15" s="1095" t="e">
        <f t="shared" si="6"/>
        <v>#DIV/0!</v>
      </c>
    </row>
    <row r="16" spans="1:15" x14ac:dyDescent="0.25">
      <c r="A16" s="1070" t="str">
        <f t="shared" si="1"/>
        <v>DOTHAN</v>
      </c>
      <c r="B16" s="984">
        <f>DOTHAN!$D$205</f>
        <v>0</v>
      </c>
      <c r="C16" s="984">
        <f>DOTHAN!$E$205</f>
        <v>0</v>
      </c>
      <c r="D16" s="984">
        <f>DOTHAN!$F$205</f>
        <v>0</v>
      </c>
      <c r="E16" s="984">
        <f>DOTHAN!$G$205</f>
        <v>0</v>
      </c>
      <c r="F16" s="1092">
        <f t="shared" si="2"/>
        <v>0</v>
      </c>
      <c r="G16" s="1089" t="e">
        <f t="shared" si="3"/>
        <v>#DIV/0!</v>
      </c>
      <c r="I16" s="1093" t="str">
        <f t="shared" si="4"/>
        <v>DOTHAN</v>
      </c>
      <c r="J16" s="926"/>
      <c r="K16" s="984">
        <f>'Conference Events'!B6</f>
        <v>0</v>
      </c>
      <c r="L16" s="984">
        <f>'Conference Events'!C6</f>
        <v>41</v>
      </c>
      <c r="M16" s="984">
        <f>DOTHAN!J207</f>
        <v>0</v>
      </c>
      <c r="N16" s="1094">
        <f t="shared" si="5"/>
        <v>0</v>
      </c>
      <c r="O16" s="1095" t="e">
        <f t="shared" si="6"/>
        <v>#DIV/0!</v>
      </c>
    </row>
    <row r="17" spans="1:15" x14ac:dyDescent="0.25">
      <c r="A17" s="1070" t="str">
        <f t="shared" si="1"/>
        <v>MARIANNA/PC</v>
      </c>
      <c r="B17" s="984">
        <f>'MAR-PC'!$D$205</f>
        <v>0</v>
      </c>
      <c r="C17" s="984">
        <f>'MAR-PC'!$E$205</f>
        <v>0</v>
      </c>
      <c r="D17" s="984">
        <f>'MAR-PC'!$F$205</f>
        <v>0</v>
      </c>
      <c r="E17" s="984">
        <f>'MAR-PC'!$G$205</f>
        <v>0</v>
      </c>
      <c r="F17" s="1094">
        <f t="shared" si="2"/>
        <v>0</v>
      </c>
      <c r="G17" s="1089" t="e">
        <f t="shared" si="3"/>
        <v>#DIV/0!</v>
      </c>
      <c r="I17" s="1093" t="str">
        <f t="shared" si="4"/>
        <v>MARIANNA/PC</v>
      </c>
      <c r="J17" s="926"/>
      <c r="K17" s="984">
        <f>'Conference Events'!B7</f>
        <v>0</v>
      </c>
      <c r="L17" s="984">
        <f>'Conference Events'!C7</f>
        <v>9</v>
      </c>
      <c r="M17" s="984">
        <f>'MAR-PC'!J208</f>
        <v>0</v>
      </c>
      <c r="N17" s="1094">
        <f t="shared" si="5"/>
        <v>0</v>
      </c>
      <c r="O17" s="1095" t="e">
        <f t="shared" si="6"/>
        <v>#DIV/0!</v>
      </c>
    </row>
    <row r="18" spans="1:15" x14ac:dyDescent="0.25">
      <c r="A18" s="1070" t="str">
        <f t="shared" si="1"/>
        <v>MOBILE</v>
      </c>
      <c r="B18" s="984">
        <f>MOBILE!$D$205</f>
        <v>0</v>
      </c>
      <c r="C18" s="984">
        <f>MOBILE!$E$205</f>
        <v>0</v>
      </c>
      <c r="D18" s="984">
        <f>MOBILE!$F$205</f>
        <v>0</v>
      </c>
      <c r="E18" s="984">
        <f>MOBILE!$G$205</f>
        <v>0</v>
      </c>
      <c r="F18" s="1094">
        <f t="shared" si="2"/>
        <v>0</v>
      </c>
      <c r="G18" s="1089" t="e">
        <f t="shared" si="3"/>
        <v>#DIV/0!</v>
      </c>
      <c r="I18" s="1093" t="str">
        <f t="shared" si="4"/>
        <v>MOBILE</v>
      </c>
      <c r="J18" s="926"/>
      <c r="K18" s="984">
        <f>'Conference Events'!B8</f>
        <v>0</v>
      </c>
      <c r="L18" s="984">
        <f>'Conference Events'!C8</f>
        <v>13</v>
      </c>
      <c r="M18" s="984">
        <f>MOBILE!J209</f>
        <v>0</v>
      </c>
      <c r="N18" s="1094">
        <f t="shared" si="5"/>
        <v>0</v>
      </c>
      <c r="O18" s="1095" t="e">
        <f t="shared" si="6"/>
        <v>#DIV/0!</v>
      </c>
    </row>
    <row r="19" spans="1:15" x14ac:dyDescent="0.25">
      <c r="A19" s="1070" t="str">
        <f t="shared" si="1"/>
        <v>MTG/OPELIKA</v>
      </c>
      <c r="B19" s="984">
        <f>'MTG-OP'!$D$205</f>
        <v>0</v>
      </c>
      <c r="C19" s="984">
        <f>'MTG-OP'!$E$205</f>
        <v>0</v>
      </c>
      <c r="D19" s="984">
        <f>'MTG-OP'!$F$205</f>
        <v>0</v>
      </c>
      <c r="E19" s="984">
        <f>'MTG-OP'!$G$205</f>
        <v>0</v>
      </c>
      <c r="F19" s="1094">
        <f t="shared" si="2"/>
        <v>0</v>
      </c>
      <c r="G19" s="1089" t="e">
        <f t="shared" si="3"/>
        <v>#DIV/0!</v>
      </c>
      <c r="I19" s="1093" t="str">
        <f t="shared" si="4"/>
        <v>MTG/OPELIKA</v>
      </c>
      <c r="J19" s="926"/>
      <c r="K19" s="984">
        <f>'Conference Events'!B9</f>
        <v>0</v>
      </c>
      <c r="L19" s="984">
        <f>'Conference Events'!C9</f>
        <v>6</v>
      </c>
      <c r="M19" s="984">
        <f>'MTG-OP'!J210</f>
        <v>0</v>
      </c>
      <c r="N19" s="1094">
        <f t="shared" si="5"/>
        <v>0</v>
      </c>
      <c r="O19" s="1095" t="e">
        <f t="shared" si="6"/>
        <v>#DIV/0!</v>
      </c>
    </row>
    <row r="20" spans="1:15" x14ac:dyDescent="0.25">
      <c r="A20" s="1073" t="str">
        <f t="shared" si="1"/>
        <v>MTG/PRATTVILLE</v>
      </c>
      <c r="B20" s="984">
        <f>'MTG-PRAT'!$D$205</f>
        <v>0</v>
      </c>
      <c r="C20" s="984">
        <f>'MTG-PRAT'!$E$205</f>
        <v>0</v>
      </c>
      <c r="D20" s="984">
        <f>'MTG-PRAT'!$F$205</f>
        <v>0</v>
      </c>
      <c r="E20" s="984">
        <f>'MTG-PRAT'!$G$205</f>
        <v>0</v>
      </c>
      <c r="F20" s="1094">
        <f t="shared" si="2"/>
        <v>0</v>
      </c>
      <c r="G20" s="1089" t="e">
        <f t="shared" si="3"/>
        <v>#DIV/0!</v>
      </c>
      <c r="I20" s="1073" t="str">
        <f t="shared" si="4"/>
        <v>MTG/PRATTVILLE</v>
      </c>
      <c r="J20" s="926"/>
      <c r="K20" s="984">
        <f>'Conference Events'!B10</f>
        <v>0</v>
      </c>
      <c r="L20" s="984">
        <f>'Conference Events'!C10</f>
        <v>12</v>
      </c>
      <c r="M20" s="984">
        <f>'MTG-PRAT'!J211</f>
        <v>0</v>
      </c>
      <c r="N20" s="1094">
        <f t="shared" si="5"/>
        <v>0</v>
      </c>
      <c r="O20" s="1095" t="e">
        <f t="shared" si="6"/>
        <v>#DIV/0!</v>
      </c>
    </row>
    <row r="21" spans="1:15" ht="14.4" thickBot="1" x14ac:dyDescent="0.3">
      <c r="A21" s="1096" t="str">
        <f t="shared" si="1"/>
        <v>PENSACOLA</v>
      </c>
      <c r="B21" s="984">
        <f>PENSACOLA!$D$205</f>
        <v>0</v>
      </c>
      <c r="C21" s="984">
        <f>PENSACOLA!$E$205</f>
        <v>0</v>
      </c>
      <c r="D21" s="984">
        <f>PENSACOLA!$F$205</f>
        <v>0</v>
      </c>
      <c r="E21" s="984">
        <f>PENSACOLA!$G$205</f>
        <v>0</v>
      </c>
      <c r="F21" s="1097">
        <f t="shared" si="2"/>
        <v>0</v>
      </c>
      <c r="G21" s="1089" t="e">
        <f t="shared" si="3"/>
        <v>#DIV/0!</v>
      </c>
      <c r="I21" s="1098" t="str">
        <f t="shared" si="4"/>
        <v>PENSACOLA</v>
      </c>
      <c r="J21" s="987"/>
      <c r="K21" s="984">
        <f>'Conference Events'!B11</f>
        <v>0</v>
      </c>
      <c r="L21" s="984">
        <f>'Conference Events'!C11</f>
        <v>14</v>
      </c>
      <c r="M21" s="984">
        <f>PENSACOLA!J212</f>
        <v>0</v>
      </c>
      <c r="N21" s="1097">
        <f t="shared" si="5"/>
        <v>0</v>
      </c>
      <c r="O21" s="1099" t="e">
        <f t="shared" si="6"/>
        <v>#DIV/0!</v>
      </c>
    </row>
    <row r="22" spans="1:15" s="1105" customFormat="1" thickBot="1" x14ac:dyDescent="0.3">
      <c r="A22" s="1100" t="str">
        <f>I22</f>
        <v>TOTALS</v>
      </c>
      <c r="B22" s="1101">
        <f t="shared" ref="B22:G22" si="7">SUM(B14:B21)</f>
        <v>0</v>
      </c>
      <c r="C22" s="1101">
        <f t="shared" si="7"/>
        <v>0</v>
      </c>
      <c r="D22" s="1101">
        <f t="shared" si="7"/>
        <v>0</v>
      </c>
      <c r="E22" s="1101">
        <f t="shared" si="7"/>
        <v>0</v>
      </c>
      <c r="F22" s="1102">
        <f t="shared" si="7"/>
        <v>0</v>
      </c>
      <c r="G22" s="1103" t="e">
        <f t="shared" si="7"/>
        <v>#DIV/0!</v>
      </c>
      <c r="H22" s="1104"/>
      <c r="I22" s="1100" t="str">
        <f>A10</f>
        <v>TOTALS</v>
      </c>
      <c r="J22" s="1101"/>
      <c r="K22" s="1101">
        <f t="shared" ref="K22:O22" si="8">SUM(K14:K21)</f>
        <v>0</v>
      </c>
      <c r="L22" s="1101">
        <f t="shared" si="8"/>
        <v>111</v>
      </c>
      <c r="M22" s="1101">
        <f t="shared" si="8"/>
        <v>0</v>
      </c>
      <c r="N22" s="1102">
        <f t="shared" si="8"/>
        <v>0</v>
      </c>
      <c r="O22" s="1103" t="e">
        <f t="shared" si="8"/>
        <v>#DIV/0!</v>
      </c>
    </row>
    <row r="23" spans="1:15" ht="14.4" thickBot="1" x14ac:dyDescent="0.3">
      <c r="A23" s="1106"/>
    </row>
    <row r="24" spans="1:15" ht="27" customHeight="1" thickBot="1" x14ac:dyDescent="0.3">
      <c r="A24" s="1107" t="s">
        <v>595</v>
      </c>
      <c r="B24" s="1107"/>
      <c r="C24" s="1107"/>
      <c r="D24" s="1107"/>
      <c r="E24" s="1107"/>
      <c r="F24" s="1107"/>
      <c r="G24" s="1107"/>
      <c r="I24" s="1108" t="s">
        <v>596</v>
      </c>
      <c r="J24" s="1108"/>
      <c r="K24" s="1108"/>
      <c r="L24" s="1108"/>
      <c r="M24" s="1108"/>
      <c r="N24" s="1108"/>
      <c r="O24" s="1108"/>
    </row>
    <row r="25" spans="1:15" ht="40.200000000000003" thickBot="1" x14ac:dyDescent="0.3">
      <c r="A25" s="1109" t="s">
        <v>140</v>
      </c>
      <c r="B25" s="981" t="s">
        <v>275</v>
      </c>
      <c r="C25" s="981" t="s">
        <v>276</v>
      </c>
      <c r="D25" s="981" t="s">
        <v>277</v>
      </c>
      <c r="E25" s="981" t="s">
        <v>591</v>
      </c>
      <c r="G25" s="1110"/>
      <c r="H25" s="1111"/>
      <c r="I25" s="1112" t="s">
        <v>140</v>
      </c>
      <c r="J25" s="1113"/>
      <c r="K25" s="981" t="s">
        <v>279</v>
      </c>
      <c r="L25" s="1114" t="s">
        <v>280</v>
      </c>
      <c r="M25" s="1114" t="s">
        <v>281</v>
      </c>
    </row>
    <row r="26" spans="1:15" x14ac:dyDescent="0.25">
      <c r="A26" s="1115" t="str">
        <f t="shared" ref="A26:A33" si="9">A14</f>
        <v>BAYPINES</v>
      </c>
      <c r="B26" s="1116" t="e">
        <f t="shared" ref="B26:E33" si="10">B14/$F14</f>
        <v>#DIV/0!</v>
      </c>
      <c r="C26" s="1116" t="e">
        <f t="shared" si="10"/>
        <v>#DIV/0!</v>
      </c>
      <c r="D26" s="1116" t="e">
        <f t="shared" si="10"/>
        <v>#DIV/0!</v>
      </c>
      <c r="E26" s="1116" t="e">
        <f t="shared" si="10"/>
        <v>#DIV/0!</v>
      </c>
      <c r="F26" s="1117"/>
      <c r="I26" s="1090" t="str">
        <f t="shared" ref="I26:I33" si="11">A26</f>
        <v>BAYPINES</v>
      </c>
      <c r="J26" s="1118"/>
      <c r="K26" s="1116" t="e">
        <f>K14/$F14</f>
        <v>#DIV/0!</v>
      </c>
      <c r="L26" s="1116" t="e">
        <f>L14/$F14</f>
        <v>#DIV/0!</v>
      </c>
      <c r="M26" s="1116" t="e">
        <f>M14/$F14</f>
        <v>#DIV/0!</v>
      </c>
    </row>
    <row r="27" spans="1:15" x14ac:dyDescent="0.25">
      <c r="A27" s="1119" t="str">
        <f t="shared" si="9"/>
        <v>DEMOPOLIS</v>
      </c>
      <c r="B27" s="1120" t="e">
        <f t="shared" si="10"/>
        <v>#DIV/0!</v>
      </c>
      <c r="C27" s="1120" t="e">
        <f t="shared" si="10"/>
        <v>#DIV/0!</v>
      </c>
      <c r="D27" s="1120" t="e">
        <f t="shared" si="10"/>
        <v>#DIV/0!</v>
      </c>
      <c r="E27" s="1120" t="e">
        <f t="shared" si="10"/>
        <v>#DIV/0!</v>
      </c>
      <c r="F27" s="1117"/>
      <c r="I27" s="1093" t="str">
        <f t="shared" si="11"/>
        <v>DEMOPOLIS</v>
      </c>
      <c r="J27" s="1121"/>
      <c r="K27" s="1120" t="e">
        <f t="shared" ref="K27:M33" si="12">K15/$F15</f>
        <v>#DIV/0!</v>
      </c>
      <c r="L27" s="1120" t="e">
        <f t="shared" si="12"/>
        <v>#DIV/0!</v>
      </c>
      <c r="M27" s="1120" t="e">
        <f t="shared" si="12"/>
        <v>#DIV/0!</v>
      </c>
    </row>
    <row r="28" spans="1:15" x14ac:dyDescent="0.25">
      <c r="A28" s="1119" t="str">
        <f t="shared" si="9"/>
        <v>DOTHAN</v>
      </c>
      <c r="B28" s="1120" t="e">
        <f t="shared" si="10"/>
        <v>#DIV/0!</v>
      </c>
      <c r="C28" s="1120" t="e">
        <f t="shared" si="10"/>
        <v>#DIV/0!</v>
      </c>
      <c r="D28" s="1120" t="e">
        <f t="shared" si="10"/>
        <v>#DIV/0!</v>
      </c>
      <c r="E28" s="1120" t="e">
        <f t="shared" si="10"/>
        <v>#DIV/0!</v>
      </c>
      <c r="F28" s="1117"/>
      <c r="I28" s="1093" t="str">
        <f t="shared" si="11"/>
        <v>DOTHAN</v>
      </c>
      <c r="J28" s="1121"/>
      <c r="K28" s="1120" t="e">
        <f t="shared" si="12"/>
        <v>#DIV/0!</v>
      </c>
      <c r="L28" s="1120" t="e">
        <f t="shared" si="12"/>
        <v>#DIV/0!</v>
      </c>
      <c r="M28" s="1120" t="e">
        <f t="shared" si="12"/>
        <v>#DIV/0!</v>
      </c>
    </row>
    <row r="29" spans="1:15" x14ac:dyDescent="0.25">
      <c r="A29" s="1119" t="str">
        <f t="shared" si="9"/>
        <v>MARIANNA/PC</v>
      </c>
      <c r="B29" s="1120" t="e">
        <f t="shared" si="10"/>
        <v>#DIV/0!</v>
      </c>
      <c r="C29" s="1120" t="e">
        <f t="shared" si="10"/>
        <v>#DIV/0!</v>
      </c>
      <c r="D29" s="1120" t="e">
        <f t="shared" si="10"/>
        <v>#DIV/0!</v>
      </c>
      <c r="E29" s="1120" t="e">
        <f t="shared" si="10"/>
        <v>#DIV/0!</v>
      </c>
      <c r="F29" s="1117"/>
      <c r="I29" s="1093" t="str">
        <f t="shared" si="11"/>
        <v>MARIANNA/PC</v>
      </c>
      <c r="J29" s="1121"/>
      <c r="K29" s="1120" t="e">
        <f t="shared" si="12"/>
        <v>#DIV/0!</v>
      </c>
      <c r="L29" s="1120" t="e">
        <f t="shared" si="12"/>
        <v>#DIV/0!</v>
      </c>
      <c r="M29" s="1120" t="e">
        <f t="shared" si="12"/>
        <v>#DIV/0!</v>
      </c>
    </row>
    <row r="30" spans="1:15" x14ac:dyDescent="0.25">
      <c r="A30" s="1119" t="str">
        <f t="shared" si="9"/>
        <v>MOBILE</v>
      </c>
      <c r="B30" s="1120" t="e">
        <f t="shared" si="10"/>
        <v>#DIV/0!</v>
      </c>
      <c r="C30" s="1120" t="e">
        <f t="shared" si="10"/>
        <v>#DIV/0!</v>
      </c>
      <c r="D30" s="1120" t="e">
        <f t="shared" si="10"/>
        <v>#DIV/0!</v>
      </c>
      <c r="E30" s="1120" t="e">
        <f t="shared" si="10"/>
        <v>#DIV/0!</v>
      </c>
      <c r="F30" s="1117"/>
      <c r="I30" s="1093" t="str">
        <f t="shared" si="11"/>
        <v>MOBILE</v>
      </c>
      <c r="J30" s="1121"/>
      <c r="K30" s="1120" t="e">
        <f t="shared" si="12"/>
        <v>#DIV/0!</v>
      </c>
      <c r="L30" s="1120" t="e">
        <f t="shared" si="12"/>
        <v>#DIV/0!</v>
      </c>
      <c r="M30" s="1120" t="e">
        <f t="shared" si="12"/>
        <v>#DIV/0!</v>
      </c>
    </row>
    <row r="31" spans="1:15" x14ac:dyDescent="0.25">
      <c r="A31" s="1119" t="str">
        <f t="shared" si="9"/>
        <v>MTG/OPELIKA</v>
      </c>
      <c r="B31" s="1120" t="e">
        <f t="shared" si="10"/>
        <v>#DIV/0!</v>
      </c>
      <c r="C31" s="1120" t="e">
        <f t="shared" si="10"/>
        <v>#DIV/0!</v>
      </c>
      <c r="D31" s="1120" t="e">
        <f t="shared" si="10"/>
        <v>#DIV/0!</v>
      </c>
      <c r="E31" s="1120" t="e">
        <f t="shared" si="10"/>
        <v>#DIV/0!</v>
      </c>
      <c r="F31" s="1117"/>
      <c r="I31" s="1093" t="str">
        <f t="shared" si="11"/>
        <v>MTG/OPELIKA</v>
      </c>
      <c r="J31" s="1121"/>
      <c r="K31" s="1120" t="e">
        <f t="shared" si="12"/>
        <v>#DIV/0!</v>
      </c>
      <c r="L31" s="1120" t="e">
        <f t="shared" si="12"/>
        <v>#DIV/0!</v>
      </c>
      <c r="M31" s="1120" t="e">
        <f t="shared" si="12"/>
        <v>#DIV/0!</v>
      </c>
    </row>
    <row r="32" spans="1:15" x14ac:dyDescent="0.25">
      <c r="A32" s="1119" t="str">
        <f t="shared" si="9"/>
        <v>MTG/PRATTVILLE</v>
      </c>
      <c r="B32" s="1120" t="e">
        <f t="shared" si="10"/>
        <v>#DIV/0!</v>
      </c>
      <c r="C32" s="1120" t="e">
        <f t="shared" si="10"/>
        <v>#DIV/0!</v>
      </c>
      <c r="D32" s="1120" t="e">
        <f t="shared" si="10"/>
        <v>#DIV/0!</v>
      </c>
      <c r="E32" s="1120" t="e">
        <f t="shared" si="10"/>
        <v>#DIV/0!</v>
      </c>
      <c r="F32" s="1117"/>
      <c r="I32" s="1073" t="str">
        <f t="shared" si="11"/>
        <v>MTG/PRATTVILLE</v>
      </c>
      <c r="J32" s="1121"/>
      <c r="K32" s="1120" t="e">
        <f t="shared" si="12"/>
        <v>#DIV/0!</v>
      </c>
      <c r="L32" s="1120" t="e">
        <f t="shared" si="12"/>
        <v>#DIV/0!</v>
      </c>
      <c r="M32" s="1120" t="e">
        <f t="shared" si="12"/>
        <v>#DIV/0!</v>
      </c>
    </row>
    <row r="33" spans="1:19" x14ac:dyDescent="0.25">
      <c r="A33" s="1119" t="str">
        <f t="shared" si="9"/>
        <v>PENSACOLA</v>
      </c>
      <c r="B33" s="1120" t="e">
        <f t="shared" si="10"/>
        <v>#DIV/0!</v>
      </c>
      <c r="C33" s="1120" t="e">
        <f t="shared" si="10"/>
        <v>#DIV/0!</v>
      </c>
      <c r="D33" s="1120" t="e">
        <f t="shared" si="10"/>
        <v>#DIV/0!</v>
      </c>
      <c r="E33" s="1120" t="e">
        <f t="shared" si="10"/>
        <v>#DIV/0!</v>
      </c>
      <c r="F33" s="1117"/>
      <c r="I33" s="1093" t="str">
        <f t="shared" si="11"/>
        <v>PENSACOLA</v>
      </c>
      <c r="J33" s="1121"/>
      <c r="K33" s="1120" t="e">
        <f t="shared" si="12"/>
        <v>#DIV/0!</v>
      </c>
      <c r="L33" s="1120" t="e">
        <f t="shared" si="12"/>
        <v>#DIV/0!</v>
      </c>
      <c r="M33" s="1120" t="e">
        <f t="shared" si="12"/>
        <v>#DIV/0!</v>
      </c>
    </row>
    <row r="34" spans="1:19" ht="14.4" thickBot="1" x14ac:dyDescent="0.3">
      <c r="B34" s="1117"/>
      <c r="C34" s="1117"/>
      <c r="D34" s="1117"/>
      <c r="E34" s="1117"/>
      <c r="K34" s="1117"/>
      <c r="L34" s="1117"/>
      <c r="M34" s="1117"/>
    </row>
    <row r="35" spans="1:19" ht="15" customHeight="1" thickBot="1" x14ac:dyDescent="0.3">
      <c r="A35" s="1122" t="s">
        <v>597</v>
      </c>
      <c r="B35" s="1122"/>
      <c r="C35" s="1122"/>
      <c r="D35" s="1122"/>
      <c r="E35" s="1122"/>
      <c r="F35" s="1122"/>
      <c r="G35" s="1122"/>
      <c r="H35" s="1123"/>
      <c r="I35" s="1124" t="s">
        <v>598</v>
      </c>
      <c r="J35" s="1124"/>
      <c r="K35" s="1124"/>
      <c r="L35" s="1124"/>
      <c r="M35" s="1124"/>
      <c r="N35" s="1124"/>
      <c r="O35" s="1124"/>
    </row>
    <row r="36" spans="1:19" ht="40.200000000000003" thickBot="1" x14ac:dyDescent="0.3">
      <c r="A36" s="1109" t="s">
        <v>140</v>
      </c>
      <c r="B36" s="981" t="s">
        <v>275</v>
      </c>
      <c r="C36" s="981" t="s">
        <v>276</v>
      </c>
      <c r="D36" s="981" t="s">
        <v>277</v>
      </c>
      <c r="E36" s="981" t="s">
        <v>591</v>
      </c>
      <c r="F36" s="1125" t="s">
        <v>599</v>
      </c>
      <c r="G36" s="1126" t="s">
        <v>573</v>
      </c>
      <c r="I36" s="1127" t="s">
        <v>140</v>
      </c>
      <c r="J36" s="1128"/>
      <c r="K36" s="760" t="s">
        <v>279</v>
      </c>
      <c r="L36" s="893" t="s">
        <v>280</v>
      </c>
      <c r="M36" s="893" t="s">
        <v>281</v>
      </c>
      <c r="N36" s="1129" t="s">
        <v>599</v>
      </c>
      <c r="O36" s="1130" t="s">
        <v>573</v>
      </c>
      <c r="P36" s="1131"/>
      <c r="Q36" s="1131"/>
      <c r="S36" s="917" t="s">
        <v>600</v>
      </c>
    </row>
    <row r="37" spans="1:19" x14ac:dyDescent="0.25">
      <c r="A37" s="1132" t="str">
        <f t="shared" ref="A37:A44" si="13">A26</f>
        <v>BAYPINES</v>
      </c>
      <c r="B37" s="984"/>
      <c r="C37" s="984"/>
      <c r="D37" s="984"/>
      <c r="E37" s="984"/>
      <c r="F37" s="984">
        <f t="shared" ref="F37:F44" si="14">SUM(B37:E37)</f>
        <v>0</v>
      </c>
      <c r="G37" s="1133"/>
      <c r="I37" s="1134" t="s">
        <v>513</v>
      </c>
      <c r="J37" s="984"/>
      <c r="K37" s="984"/>
      <c r="L37" s="984"/>
      <c r="M37" s="984"/>
      <c r="N37" s="984">
        <f>SUM(K37:M37)</f>
        <v>0</v>
      </c>
      <c r="O37" s="1133"/>
      <c r="Q37" s="1133">
        <v>1</v>
      </c>
      <c r="S37" s="917">
        <f t="shared" ref="S37:S44" si="15">R37*0.1</f>
        <v>0</v>
      </c>
    </row>
    <row r="38" spans="1:19" x14ac:dyDescent="0.25">
      <c r="A38" s="984" t="str">
        <f t="shared" si="13"/>
        <v>DEMOPOLIS</v>
      </c>
      <c r="B38" s="926"/>
      <c r="C38" s="926"/>
      <c r="D38" s="926"/>
      <c r="E38" s="926"/>
      <c r="F38" s="926">
        <f t="shared" si="14"/>
        <v>0</v>
      </c>
      <c r="G38" s="1133"/>
      <c r="I38" s="1134" t="s">
        <v>540</v>
      </c>
      <c r="J38" s="926"/>
      <c r="K38" s="926"/>
      <c r="L38" s="926"/>
      <c r="M38" s="926"/>
      <c r="N38" s="984">
        <f t="shared" ref="N38:N44" si="16">SUM(K38:M38)</f>
        <v>0</v>
      </c>
      <c r="O38" s="1133"/>
      <c r="P38" s="1135"/>
      <c r="Q38" s="1133">
        <v>2</v>
      </c>
      <c r="S38" s="917">
        <f t="shared" si="15"/>
        <v>0</v>
      </c>
    </row>
    <row r="39" spans="1:19" x14ac:dyDescent="0.25">
      <c r="A39" s="984" t="str">
        <f t="shared" si="13"/>
        <v>DOTHAN</v>
      </c>
      <c r="B39" s="926"/>
      <c r="C39" s="926"/>
      <c r="D39" s="926"/>
      <c r="E39" s="926"/>
      <c r="F39" s="926">
        <f t="shared" si="14"/>
        <v>0</v>
      </c>
      <c r="G39" s="1133"/>
      <c r="I39" s="1134" t="s">
        <v>543</v>
      </c>
      <c r="J39" s="926"/>
      <c r="K39" s="926"/>
      <c r="L39" s="926"/>
      <c r="M39" s="926"/>
      <c r="N39" s="984">
        <f t="shared" si="16"/>
        <v>0</v>
      </c>
      <c r="O39" s="1136"/>
      <c r="Q39" s="1133">
        <v>3</v>
      </c>
      <c r="S39" s="917">
        <f t="shared" si="15"/>
        <v>0</v>
      </c>
    </row>
    <row r="40" spans="1:19" x14ac:dyDescent="0.25">
      <c r="A40" s="984" t="str">
        <f t="shared" si="13"/>
        <v>MARIANNA/PC</v>
      </c>
      <c r="B40" s="926"/>
      <c r="C40" s="926"/>
      <c r="D40" s="926"/>
      <c r="E40" s="926"/>
      <c r="F40" s="926">
        <f t="shared" si="14"/>
        <v>0</v>
      </c>
      <c r="G40" s="1133"/>
      <c r="I40" s="1134" t="s">
        <v>581</v>
      </c>
      <c r="J40" s="926"/>
      <c r="K40" s="926"/>
      <c r="L40" s="926"/>
      <c r="M40" s="926"/>
      <c r="N40" s="984">
        <f t="shared" si="16"/>
        <v>0</v>
      </c>
      <c r="O40" s="1137"/>
      <c r="P40" s="1135"/>
      <c r="Q40" s="1133">
        <v>4</v>
      </c>
      <c r="S40" s="917">
        <f t="shared" si="15"/>
        <v>0</v>
      </c>
    </row>
    <row r="41" spans="1:19" x14ac:dyDescent="0.25">
      <c r="A41" s="984" t="str">
        <f t="shared" si="13"/>
        <v>MOBILE</v>
      </c>
      <c r="B41" s="926"/>
      <c r="C41" s="926"/>
      <c r="D41" s="926"/>
      <c r="E41" s="926"/>
      <c r="F41" s="926">
        <f t="shared" si="14"/>
        <v>0</v>
      </c>
      <c r="G41" s="1133"/>
      <c r="I41" s="1134" t="s">
        <v>545</v>
      </c>
      <c r="J41" s="926"/>
      <c r="K41" s="926"/>
      <c r="L41" s="926"/>
      <c r="M41" s="926"/>
      <c r="N41" s="984">
        <f t="shared" si="16"/>
        <v>0</v>
      </c>
      <c r="O41" s="1137"/>
      <c r="P41" s="1135"/>
      <c r="Q41" s="1133">
        <v>5</v>
      </c>
      <c r="S41" s="917">
        <f t="shared" si="15"/>
        <v>0</v>
      </c>
    </row>
    <row r="42" spans="1:19" x14ac:dyDescent="0.25">
      <c r="A42" s="984" t="str">
        <f t="shared" si="13"/>
        <v>MTG/OPELIKA</v>
      </c>
      <c r="B42" s="926"/>
      <c r="C42" s="926"/>
      <c r="D42" s="926"/>
      <c r="E42" s="926"/>
      <c r="F42" s="926">
        <f t="shared" si="14"/>
        <v>0</v>
      </c>
      <c r="G42" s="1133"/>
      <c r="I42" s="1073" t="s">
        <v>584</v>
      </c>
      <c r="J42" s="926"/>
      <c r="K42" s="926"/>
      <c r="L42" s="926"/>
      <c r="M42" s="926"/>
      <c r="N42" s="984">
        <f t="shared" si="16"/>
        <v>0</v>
      </c>
      <c r="O42" s="1136"/>
      <c r="Q42" s="1133">
        <v>6</v>
      </c>
      <c r="S42" s="917">
        <f t="shared" si="15"/>
        <v>0</v>
      </c>
    </row>
    <row r="43" spans="1:19" x14ac:dyDescent="0.25">
      <c r="A43" s="1073" t="str">
        <f t="shared" si="13"/>
        <v>MTG/PRATTVILLE</v>
      </c>
      <c r="B43" s="926"/>
      <c r="C43" s="926"/>
      <c r="D43" s="926"/>
      <c r="E43" s="926"/>
      <c r="F43" s="926">
        <f t="shared" si="14"/>
        <v>0</v>
      </c>
      <c r="G43" s="1133"/>
      <c r="I43" s="1073" t="s">
        <v>586</v>
      </c>
      <c r="J43" s="926"/>
      <c r="K43" s="926"/>
      <c r="L43" s="926"/>
      <c r="M43" s="926"/>
      <c r="N43" s="984">
        <f t="shared" si="16"/>
        <v>0</v>
      </c>
      <c r="O43" s="1136"/>
      <c r="Q43" s="1133">
        <v>7</v>
      </c>
      <c r="S43" s="917">
        <f t="shared" si="15"/>
        <v>0</v>
      </c>
    </row>
    <row r="44" spans="1:19" ht="14.4" thickBot="1" x14ac:dyDescent="0.3">
      <c r="A44" s="1138" t="str">
        <f t="shared" si="13"/>
        <v>PENSACOLA</v>
      </c>
      <c r="B44" s="1139"/>
      <c r="C44" s="1139"/>
      <c r="D44" s="1139"/>
      <c r="E44" s="1139"/>
      <c r="F44" s="1139">
        <f t="shared" si="14"/>
        <v>0</v>
      </c>
      <c r="G44" s="1133"/>
      <c r="I44" s="1140" t="s">
        <v>548</v>
      </c>
      <c r="J44" s="1139"/>
      <c r="K44" s="1139"/>
      <c r="L44" s="1139"/>
      <c r="M44" s="1139"/>
      <c r="N44" s="984">
        <f t="shared" si="16"/>
        <v>0</v>
      </c>
      <c r="O44" s="1136"/>
      <c r="Q44" s="1133">
        <v>8</v>
      </c>
      <c r="S44" s="917">
        <f t="shared" si="15"/>
        <v>0</v>
      </c>
    </row>
    <row r="45" spans="1:19" s="1105" customFormat="1" ht="13.2" x14ac:dyDescent="0.25">
      <c r="A45" s="1141" t="s">
        <v>599</v>
      </c>
      <c r="B45" s="1141">
        <f>SUM(B37:B44)</f>
        <v>0</v>
      </c>
      <c r="C45" s="1141">
        <f>SUM(C37:C44)</f>
        <v>0</v>
      </c>
      <c r="D45" s="1141">
        <f>SUM(D37:D44)</f>
        <v>0</v>
      </c>
      <c r="E45" s="1141">
        <f>SUM(E37:E44)</f>
        <v>0</v>
      </c>
      <c r="F45" s="1141">
        <f>SUM(F37:F44)</f>
        <v>0</v>
      </c>
      <c r="H45" s="1142"/>
      <c r="I45" s="1143" t="s">
        <v>599</v>
      </c>
      <c r="J45" s="1141">
        <f>SUM(J37:J44)</f>
        <v>0</v>
      </c>
      <c r="K45" s="1141">
        <f>SUM(K37:K44)</f>
        <v>0</v>
      </c>
      <c r="L45" s="1141">
        <f>SUM(L37:L44)</f>
        <v>0</v>
      </c>
      <c r="M45" s="1141">
        <f>SUM(M37:M44)</f>
        <v>0</v>
      </c>
      <c r="N45" s="1141">
        <f>SUM(N37:N44)</f>
        <v>0</v>
      </c>
    </row>
    <row r="46" spans="1:19" x14ac:dyDescent="0.25">
      <c r="A46"/>
      <c r="B46"/>
      <c r="C46"/>
      <c r="D46"/>
      <c r="E46"/>
      <c r="F46"/>
      <c r="G46"/>
      <c r="H46"/>
      <c r="I46"/>
      <c r="J46"/>
      <c r="K46"/>
      <c r="L46"/>
      <c r="M46"/>
      <c r="N46"/>
      <c r="O46"/>
      <c r="P46"/>
      <c r="Q46"/>
      <c r="R46"/>
      <c r="S46"/>
    </row>
    <row r="47" spans="1:19" hidden="1" x14ac:dyDescent="0.25"/>
    <row r="48" spans="1:19" hidden="1" x14ac:dyDescent="0.25">
      <c r="A48"/>
    </row>
    <row r="49" spans="1:15" x14ac:dyDescent="0.25">
      <c r="A49" s="917" t="s">
        <v>140</v>
      </c>
      <c r="B49" s="917" t="s">
        <v>275</v>
      </c>
      <c r="C49" s="917" t="s">
        <v>276</v>
      </c>
      <c r="D49" s="917" t="s">
        <v>277</v>
      </c>
      <c r="E49" s="917" t="s">
        <v>591</v>
      </c>
      <c r="I49" s="917" t="s">
        <v>140</v>
      </c>
      <c r="K49" s="917" t="s">
        <v>279</v>
      </c>
      <c r="L49" s="917" t="s">
        <v>280</v>
      </c>
      <c r="M49" s="917" t="s">
        <v>281</v>
      </c>
    </row>
    <row r="50" spans="1:15" x14ac:dyDescent="0.25">
      <c r="A50" s="917" t="s">
        <v>581</v>
      </c>
      <c r="B50" s="1117">
        <v>0.15879828326180256</v>
      </c>
      <c r="C50" s="1117">
        <v>0.14163090128755365</v>
      </c>
      <c r="D50" s="1117">
        <v>0.14163090128755365</v>
      </c>
      <c r="E50" s="1117">
        <v>0.2832618025751073</v>
      </c>
      <c r="G50" s="917">
        <v>80</v>
      </c>
      <c r="I50" s="917" t="s">
        <v>548</v>
      </c>
      <c r="K50" s="1117">
        <v>2.2160664819944598E-2</v>
      </c>
      <c r="L50" s="1117">
        <v>2.5854108956602031E-2</v>
      </c>
      <c r="M50" s="1117">
        <v>8.3102493074792241E-2</v>
      </c>
      <c r="O50" s="917">
        <v>80</v>
      </c>
    </row>
    <row r="51" spans="1:15" x14ac:dyDescent="0.25">
      <c r="A51" s="917" t="s">
        <v>548</v>
      </c>
      <c r="B51" s="1117">
        <v>0.11265004616805172</v>
      </c>
      <c r="C51" s="1117">
        <v>7.0175438596491224E-2</v>
      </c>
      <c r="D51" s="1117">
        <v>0.15327793167128348</v>
      </c>
      <c r="E51" s="1117">
        <v>0.1994459833795014</v>
      </c>
      <c r="G51" s="917">
        <v>70</v>
      </c>
      <c r="I51" s="917" t="s">
        <v>545</v>
      </c>
      <c r="K51" s="1117">
        <v>4.5184304399524373E-2</v>
      </c>
      <c r="L51" s="1117">
        <v>6.8965517241379309E-2</v>
      </c>
      <c r="M51" s="1117">
        <v>4.042806183115339E-2</v>
      </c>
      <c r="O51" s="917">
        <v>70</v>
      </c>
    </row>
    <row r="52" spans="1:15" x14ac:dyDescent="0.25">
      <c r="A52" s="917" t="s">
        <v>545</v>
      </c>
      <c r="B52" s="1117">
        <v>0.13317479191438764</v>
      </c>
      <c r="C52" s="1117">
        <v>0.16409036860879905</v>
      </c>
      <c r="D52" s="1117">
        <v>0.22592152199762189</v>
      </c>
      <c r="E52" s="1117">
        <v>0.17122473246135553</v>
      </c>
      <c r="G52" s="917">
        <v>60</v>
      </c>
      <c r="I52" s="917" t="s">
        <v>540</v>
      </c>
      <c r="K52" s="1117">
        <v>4.1867954911433171E-2</v>
      </c>
      <c r="L52" s="1117">
        <v>2.5764895330112721E-2</v>
      </c>
      <c r="M52" s="1117">
        <v>2.8985507246376812E-2</v>
      </c>
      <c r="O52" s="917">
        <v>60</v>
      </c>
    </row>
    <row r="53" spans="1:15" x14ac:dyDescent="0.25">
      <c r="A53" s="917" t="s">
        <v>513</v>
      </c>
      <c r="B53" s="1117">
        <v>6.4429530201342289E-2</v>
      </c>
      <c r="C53" s="1117">
        <v>9.1275167785234895E-2</v>
      </c>
      <c r="D53" s="1117">
        <v>6.4429530201342289E-2</v>
      </c>
      <c r="E53" s="1117">
        <v>0.15570469798657718</v>
      </c>
      <c r="G53" s="917">
        <v>50</v>
      </c>
      <c r="I53" s="917" t="s">
        <v>584</v>
      </c>
      <c r="K53" s="1117">
        <v>1.8957345971563982E-2</v>
      </c>
      <c r="L53" s="1117">
        <v>2.843601895734597E-2</v>
      </c>
      <c r="M53" s="1117">
        <v>2.843601895734597E-2</v>
      </c>
      <c r="O53" s="917">
        <v>50</v>
      </c>
    </row>
    <row r="54" spans="1:15" x14ac:dyDescent="0.25">
      <c r="A54" s="917" t="s">
        <v>586</v>
      </c>
      <c r="B54" s="1117">
        <v>4.6834345186470075E-2</v>
      </c>
      <c r="C54" s="1117">
        <v>6.4180398959236773E-2</v>
      </c>
      <c r="D54" s="1117">
        <v>4.6834345186470075E-2</v>
      </c>
      <c r="E54" s="1117">
        <v>0.11448395490026018</v>
      </c>
      <c r="G54" s="917">
        <v>40</v>
      </c>
      <c r="I54" s="917" t="s">
        <v>513</v>
      </c>
      <c r="K54" s="1117">
        <v>1.8791946308724831E-2</v>
      </c>
      <c r="L54" s="1117">
        <v>8.3221476510067116E-2</v>
      </c>
      <c r="M54" s="1117">
        <v>2.6845637583892617E-2</v>
      </c>
      <c r="O54" s="917">
        <v>40</v>
      </c>
    </row>
    <row r="55" spans="1:15" x14ac:dyDescent="0.25">
      <c r="A55" s="917" t="s">
        <v>543</v>
      </c>
      <c r="B55" s="1117">
        <v>3.59955005624297E-2</v>
      </c>
      <c r="C55" s="1117">
        <v>8.7739032620922391E-2</v>
      </c>
      <c r="D55" s="1117">
        <v>6.9741282339707542E-2</v>
      </c>
      <c r="E55" s="1117">
        <v>0.10573678290213723</v>
      </c>
      <c r="G55" s="917">
        <v>30</v>
      </c>
      <c r="I55" s="917" t="s">
        <v>586</v>
      </c>
      <c r="K55" s="1117">
        <v>1.2142237640936688E-2</v>
      </c>
      <c r="L55" s="1117">
        <v>1.3876843018213356E-2</v>
      </c>
      <c r="M55" s="1117">
        <v>2.0815264527320035E-2</v>
      </c>
      <c r="O55" s="917">
        <v>30</v>
      </c>
    </row>
    <row r="56" spans="1:15" x14ac:dyDescent="0.25">
      <c r="A56" s="917" t="s">
        <v>540</v>
      </c>
      <c r="B56" s="1117">
        <v>9.0177133655394523E-2</v>
      </c>
      <c r="C56" s="1117">
        <v>0.11272141706924316</v>
      </c>
      <c r="D56" s="1117">
        <v>0.13526570048309178</v>
      </c>
      <c r="E56" s="1117">
        <v>8.3735909822866342E-2</v>
      </c>
      <c r="G56" s="917">
        <v>20</v>
      </c>
      <c r="I56" s="917" t="s">
        <v>581</v>
      </c>
      <c r="K56" s="1117">
        <v>0</v>
      </c>
      <c r="L56" s="1117">
        <v>3.0042918454935622E-2</v>
      </c>
      <c r="M56" s="1117">
        <v>1.2875536480686695E-2</v>
      </c>
      <c r="O56" s="917">
        <v>20</v>
      </c>
    </row>
    <row r="57" spans="1:15" x14ac:dyDescent="0.25">
      <c r="A57" s="917" t="s">
        <v>584</v>
      </c>
      <c r="B57" s="1117">
        <v>0</v>
      </c>
      <c r="C57" s="1117">
        <v>7.582938388625593E-2</v>
      </c>
      <c r="D57" s="1117">
        <v>0.10900473933649289</v>
      </c>
      <c r="E57" s="1117">
        <v>3.3175355450236969E-2</v>
      </c>
      <c r="G57" s="917">
        <v>10</v>
      </c>
      <c r="I57" s="917" t="s">
        <v>543</v>
      </c>
      <c r="K57" s="1117">
        <v>1.5748031496062992E-2</v>
      </c>
      <c r="L57" s="1117">
        <v>1.5748031496062992E-2</v>
      </c>
      <c r="M57" s="1117">
        <v>1.1248593925759279E-2</v>
      </c>
      <c r="O57" s="917">
        <v>10</v>
      </c>
    </row>
    <row r="58" spans="1:15" x14ac:dyDescent="0.25">
      <c r="B58" s="1117"/>
      <c r="C58" s="1117"/>
      <c r="D58" s="1117"/>
      <c r="E58" s="1117"/>
    </row>
    <row r="59" spans="1:15" x14ac:dyDescent="0.25">
      <c r="B59" s="1117"/>
      <c r="C59" s="1117"/>
      <c r="D59" s="1117"/>
      <c r="E59" s="1117"/>
    </row>
    <row r="60" spans="1:15" x14ac:dyDescent="0.25">
      <c r="A60" s="917" t="s">
        <v>601</v>
      </c>
      <c r="F60" s="917" t="s">
        <v>602</v>
      </c>
      <c r="M60" s="917" t="s">
        <v>603</v>
      </c>
    </row>
    <row r="61" spans="1:15" x14ac:dyDescent="0.25">
      <c r="A61" s="917" t="s">
        <v>597</v>
      </c>
    </row>
    <row r="62" spans="1:15" x14ac:dyDescent="0.25">
      <c r="A62" s="917" t="s">
        <v>140</v>
      </c>
      <c r="B62" s="917" t="s">
        <v>275</v>
      </c>
      <c r="C62" s="917" t="s">
        <v>276</v>
      </c>
      <c r="D62" s="917" t="s">
        <v>277</v>
      </c>
      <c r="E62" s="917" t="s">
        <v>591</v>
      </c>
      <c r="F62" s="917" t="s">
        <v>599</v>
      </c>
      <c r="G62" s="917" t="s">
        <v>573</v>
      </c>
      <c r="I62" s="917" t="s">
        <v>140</v>
      </c>
      <c r="K62" s="917" t="s">
        <v>279</v>
      </c>
      <c r="L62" s="917" t="s">
        <v>280</v>
      </c>
      <c r="M62" s="917" t="s">
        <v>281</v>
      </c>
      <c r="N62" s="917" t="s">
        <v>599</v>
      </c>
      <c r="O62" s="917" t="s">
        <v>573</v>
      </c>
    </row>
    <row r="63" spans="1:15" x14ac:dyDescent="0.25">
      <c r="A63" s="1144" t="s">
        <v>545</v>
      </c>
      <c r="B63" s="1144">
        <v>70</v>
      </c>
      <c r="C63" s="1144">
        <v>80</v>
      </c>
      <c r="D63" s="1144">
        <v>80</v>
      </c>
      <c r="E63" s="1144">
        <v>60</v>
      </c>
      <c r="F63" s="1144">
        <v>290</v>
      </c>
      <c r="G63" s="1144">
        <v>1</v>
      </c>
      <c r="I63" s="917" t="s">
        <v>513</v>
      </c>
      <c r="K63" s="917">
        <v>40</v>
      </c>
      <c r="L63" s="917">
        <v>80</v>
      </c>
      <c r="M63" s="917">
        <v>40</v>
      </c>
      <c r="N63" s="917">
        <f t="shared" ref="N63:N70" si="17">SUM(K63:M63)</f>
        <v>160</v>
      </c>
      <c r="O63" s="917">
        <v>3</v>
      </c>
    </row>
    <row r="64" spans="1:15" x14ac:dyDescent="0.25">
      <c r="A64" s="917" t="s">
        <v>581</v>
      </c>
      <c r="B64" s="917">
        <v>80</v>
      </c>
      <c r="C64" s="917">
        <v>70</v>
      </c>
      <c r="D64" s="917">
        <v>60</v>
      </c>
      <c r="E64" s="917">
        <v>80</v>
      </c>
      <c r="F64" s="917">
        <v>240</v>
      </c>
      <c r="G64" s="917">
        <v>2</v>
      </c>
      <c r="I64" s="917" t="s">
        <v>540</v>
      </c>
      <c r="K64" s="917">
        <v>70</v>
      </c>
      <c r="L64" s="917">
        <v>30</v>
      </c>
      <c r="M64" s="917">
        <v>60</v>
      </c>
      <c r="N64" s="917">
        <f t="shared" si="17"/>
        <v>160</v>
      </c>
      <c r="O64" s="917">
        <v>3</v>
      </c>
    </row>
    <row r="65" spans="1:15" x14ac:dyDescent="0.25">
      <c r="A65" s="917" t="s">
        <v>540</v>
      </c>
      <c r="B65" s="917">
        <v>50</v>
      </c>
      <c r="C65" s="917">
        <v>60</v>
      </c>
      <c r="D65" s="917">
        <v>50</v>
      </c>
      <c r="E65" s="917">
        <v>20</v>
      </c>
      <c r="F65" s="917">
        <v>220</v>
      </c>
      <c r="G65" s="917">
        <v>3</v>
      </c>
      <c r="I65" s="917" t="s">
        <v>543</v>
      </c>
      <c r="K65" s="917">
        <v>30</v>
      </c>
      <c r="L65" s="917">
        <v>20</v>
      </c>
      <c r="M65" s="917">
        <v>10</v>
      </c>
      <c r="N65" s="917">
        <f t="shared" si="17"/>
        <v>60</v>
      </c>
      <c r="O65" s="917">
        <v>6</v>
      </c>
    </row>
    <row r="66" spans="1:15" x14ac:dyDescent="0.25">
      <c r="A66" s="917" t="s">
        <v>548</v>
      </c>
      <c r="B66" s="917">
        <v>60</v>
      </c>
      <c r="C66" s="917">
        <v>20</v>
      </c>
      <c r="D66" s="917">
        <v>70</v>
      </c>
      <c r="E66" s="917">
        <v>70</v>
      </c>
      <c r="F66" s="917">
        <v>220</v>
      </c>
      <c r="G66" s="917">
        <v>3</v>
      </c>
      <c r="I66" s="917" t="s">
        <v>581</v>
      </c>
      <c r="K66" s="917">
        <v>10</v>
      </c>
      <c r="L66" s="917">
        <v>60</v>
      </c>
      <c r="M66" s="917">
        <v>20</v>
      </c>
      <c r="N66" s="917">
        <f t="shared" si="17"/>
        <v>90</v>
      </c>
      <c r="O66" s="917">
        <v>5</v>
      </c>
    </row>
    <row r="67" spans="1:15" x14ac:dyDescent="0.25">
      <c r="A67" s="917" t="s">
        <v>584</v>
      </c>
      <c r="B67" s="917">
        <v>10</v>
      </c>
      <c r="C67" s="917">
        <v>30</v>
      </c>
      <c r="D67" s="917">
        <v>40</v>
      </c>
      <c r="E67" s="917">
        <v>10</v>
      </c>
      <c r="F67" s="917">
        <v>200</v>
      </c>
      <c r="G67" s="917">
        <v>4</v>
      </c>
      <c r="I67" s="1144" t="s">
        <v>545</v>
      </c>
      <c r="J67" s="1144"/>
      <c r="K67" s="1144">
        <v>80</v>
      </c>
      <c r="L67" s="1144">
        <v>70</v>
      </c>
      <c r="M67" s="1144">
        <v>70</v>
      </c>
      <c r="N67" s="1144">
        <f t="shared" si="17"/>
        <v>220</v>
      </c>
      <c r="O67" s="1144">
        <v>1</v>
      </c>
    </row>
    <row r="68" spans="1:15" x14ac:dyDescent="0.25">
      <c r="A68" s="917" t="s">
        <v>543</v>
      </c>
      <c r="B68" s="917">
        <v>20</v>
      </c>
      <c r="C68" s="917">
        <v>40</v>
      </c>
      <c r="D68" s="917">
        <v>30</v>
      </c>
      <c r="E68" s="917">
        <v>30</v>
      </c>
      <c r="F68" s="917">
        <v>110</v>
      </c>
      <c r="G68" s="917">
        <v>5</v>
      </c>
      <c r="I68" s="917" t="s">
        <v>584</v>
      </c>
      <c r="K68" s="917">
        <v>50</v>
      </c>
      <c r="L68" s="917">
        <v>50</v>
      </c>
      <c r="M68" s="917">
        <v>50</v>
      </c>
      <c r="N68" s="917">
        <f t="shared" si="17"/>
        <v>150</v>
      </c>
      <c r="O68" s="917">
        <v>4</v>
      </c>
    </row>
    <row r="69" spans="1:15" x14ac:dyDescent="0.25">
      <c r="A69" s="917" t="s">
        <v>586</v>
      </c>
      <c r="B69" s="917">
        <v>30</v>
      </c>
      <c r="C69" s="917">
        <v>10</v>
      </c>
      <c r="D69" s="917">
        <v>10</v>
      </c>
      <c r="E69" s="917">
        <v>40</v>
      </c>
      <c r="F69" s="917">
        <v>90</v>
      </c>
      <c r="G69" s="917">
        <v>6</v>
      </c>
      <c r="I69" s="917" t="s">
        <v>586</v>
      </c>
      <c r="K69" s="917">
        <v>20</v>
      </c>
      <c r="L69" s="917">
        <v>10</v>
      </c>
      <c r="M69" s="917">
        <v>30</v>
      </c>
      <c r="N69" s="917">
        <f t="shared" si="17"/>
        <v>60</v>
      </c>
      <c r="O69" s="917">
        <v>6</v>
      </c>
    </row>
    <row r="70" spans="1:15" x14ac:dyDescent="0.25">
      <c r="A70" s="917" t="s">
        <v>513</v>
      </c>
      <c r="B70" s="917">
        <v>40</v>
      </c>
      <c r="C70" s="917">
        <v>50</v>
      </c>
      <c r="D70" s="917">
        <v>20</v>
      </c>
      <c r="E70" s="917">
        <v>50</v>
      </c>
      <c r="F70" s="917">
        <v>70</v>
      </c>
      <c r="G70" s="917">
        <v>7</v>
      </c>
      <c r="I70" s="917" t="s">
        <v>548</v>
      </c>
      <c r="K70" s="917">
        <v>60</v>
      </c>
      <c r="L70" s="917">
        <v>40</v>
      </c>
      <c r="M70" s="917">
        <v>80</v>
      </c>
      <c r="N70" s="917">
        <f t="shared" si="17"/>
        <v>180</v>
      </c>
      <c r="O70" s="917">
        <v>2</v>
      </c>
    </row>
    <row r="71" spans="1:15" x14ac:dyDescent="0.25">
      <c r="A71" s="917" t="s">
        <v>599</v>
      </c>
      <c r="B71" s="1141">
        <f>SUM(B63:B70)</f>
        <v>360</v>
      </c>
      <c r="C71" s="1141">
        <f>SUM(C63:C70)</f>
        <v>360</v>
      </c>
      <c r="D71" s="1141">
        <f>SUM(D63:D70)</f>
        <v>360</v>
      </c>
      <c r="E71" s="1141">
        <f>SUM(E63:E70)</f>
        <v>360</v>
      </c>
      <c r="F71" s="1141">
        <f>SUM(F63:F70)</f>
        <v>1440</v>
      </c>
      <c r="I71" s="917" t="s">
        <v>599</v>
      </c>
      <c r="K71" s="917">
        <f>SUM(K63:K70)</f>
        <v>360</v>
      </c>
      <c r="L71" s="917">
        <f>SUM(L63:L70)</f>
        <v>360</v>
      </c>
      <c r="M71" s="917">
        <f>SUM(M63:M70)</f>
        <v>360</v>
      </c>
      <c r="N71" s="917">
        <f>SUM(N63:N70)</f>
        <v>1080</v>
      </c>
    </row>
  </sheetData>
  <mergeCells count="8">
    <mergeCell ref="A35:G35"/>
    <mergeCell ref="I35:O35"/>
    <mergeCell ref="K1:O1"/>
    <mergeCell ref="I3:O6"/>
    <mergeCell ref="A12:G12"/>
    <mergeCell ref="I12:O12"/>
    <mergeCell ref="A24:G24"/>
    <mergeCell ref="I24:O24"/>
  </mergeCells>
  <pageMargins left="0.78749999999999998" right="0.78749999999999998" top="1.05277777777778" bottom="1.05277777777778" header="0.78749999999999998" footer="0.78749999999999998"/>
  <pageSetup firstPageNumber="0" orientation="landscape" horizontalDpi="300" verticalDpi="300"/>
  <headerFooter>
    <oddHeader>&amp;C&amp;"Times New Roman,Regular"&amp;12&amp;A</oddHeader>
    <oddFooter>&amp;C&amp;"Times New Roman,Regular"&amp;12Page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0B1F6-0B0F-41FF-8022-F3F58C47A5AB}">
  <dimension ref="A1:M14"/>
  <sheetViews>
    <sheetView zoomScaleNormal="100" workbookViewId="0">
      <selection activeCell="B11" sqref="B11:I11"/>
    </sheetView>
  </sheetViews>
  <sheetFormatPr defaultRowHeight="13.8" x14ac:dyDescent="0.25"/>
  <cols>
    <col min="1" max="1" width="14.88671875" style="917" customWidth="1"/>
    <col min="2" max="2" width="9.88671875" style="917" customWidth="1"/>
    <col min="3" max="1025" width="9.5546875" style="917" customWidth="1"/>
    <col min="1026" max="16384" width="8.88671875" style="917"/>
  </cols>
  <sheetData>
    <row r="1" spans="1:13" ht="17.399999999999999" x14ac:dyDescent="0.25">
      <c r="A1" s="1145" t="s">
        <v>604</v>
      </c>
      <c r="D1" s="1146" t="str">
        <f>'AWARDS SUMMARY'!J1</f>
        <v>2020</v>
      </c>
    </row>
    <row r="2" spans="1:13" x14ac:dyDescent="0.25">
      <c r="A2" s="1145" t="s">
        <v>605</v>
      </c>
      <c r="I2" s="917" t="s">
        <v>606</v>
      </c>
      <c r="L2" s="917" t="s">
        <v>607</v>
      </c>
    </row>
    <row r="3" spans="1:13" ht="50.25" customHeight="1" x14ac:dyDescent="0.25">
      <c r="A3" s="926"/>
      <c r="B3" s="1147" t="s">
        <v>607</v>
      </c>
      <c r="C3" s="1147" t="s">
        <v>606</v>
      </c>
      <c r="D3" s="1147" t="s">
        <v>608</v>
      </c>
      <c r="I3" s="1148" t="s">
        <v>140</v>
      </c>
      <c r="J3" s="1148" t="s">
        <v>609</v>
      </c>
      <c r="K3" s="1148" t="s">
        <v>610</v>
      </c>
      <c r="L3" s="1148" t="s">
        <v>605</v>
      </c>
      <c r="M3" s="1148"/>
    </row>
    <row r="4" spans="1:13" x14ac:dyDescent="0.25">
      <c r="A4" s="926" t="s">
        <v>611</v>
      </c>
      <c r="B4" s="1149">
        <f>M4</f>
        <v>0</v>
      </c>
      <c r="C4" s="926">
        <f>K4</f>
        <v>9</v>
      </c>
      <c r="D4" s="926"/>
      <c r="I4" s="917" t="s">
        <v>522</v>
      </c>
      <c r="K4" s="1149">
        <v>9</v>
      </c>
      <c r="L4" s="917" t="s">
        <v>522</v>
      </c>
      <c r="M4" s="1150"/>
    </row>
    <row r="5" spans="1:13" x14ac:dyDescent="0.25">
      <c r="A5" s="926" t="s">
        <v>523</v>
      </c>
      <c r="B5" s="1149">
        <f t="shared" ref="B5:B11" si="0">M5</f>
        <v>0</v>
      </c>
      <c r="C5" s="926">
        <f>K6</f>
        <v>7</v>
      </c>
      <c r="D5" s="926"/>
      <c r="I5" s="917" t="s">
        <v>396</v>
      </c>
      <c r="K5" s="1149">
        <v>2</v>
      </c>
      <c r="L5" s="917" t="s">
        <v>523</v>
      </c>
      <c r="M5" s="1150"/>
    </row>
    <row r="6" spans="1:13" x14ac:dyDescent="0.25">
      <c r="A6" s="926" t="s">
        <v>524</v>
      </c>
      <c r="B6" s="1149">
        <f t="shared" si="0"/>
        <v>0</v>
      </c>
      <c r="C6" s="926">
        <f>K7</f>
        <v>41</v>
      </c>
      <c r="D6" s="926"/>
      <c r="I6" s="917" t="s">
        <v>523</v>
      </c>
      <c r="K6" s="1149">
        <v>7</v>
      </c>
      <c r="L6" s="917" t="s">
        <v>524</v>
      </c>
      <c r="M6" s="1150"/>
    </row>
    <row r="7" spans="1:13" x14ac:dyDescent="0.25">
      <c r="A7" s="926" t="s">
        <v>525</v>
      </c>
      <c r="B7" s="1149">
        <f t="shared" si="0"/>
        <v>0</v>
      </c>
      <c r="C7" s="926">
        <f t="shared" ref="C7:C11" si="1">K8</f>
        <v>9</v>
      </c>
      <c r="D7" s="926"/>
      <c r="I7" s="917" t="s">
        <v>524</v>
      </c>
      <c r="K7" s="1149">
        <v>41</v>
      </c>
      <c r="L7" s="917" t="s">
        <v>525</v>
      </c>
      <c r="M7" s="1150"/>
    </row>
    <row r="8" spans="1:13" x14ac:dyDescent="0.25">
      <c r="A8" s="926" t="s">
        <v>526</v>
      </c>
      <c r="B8" s="1149">
        <f t="shared" si="0"/>
        <v>0</v>
      </c>
      <c r="C8" s="926">
        <f t="shared" si="1"/>
        <v>13</v>
      </c>
      <c r="D8" s="926"/>
      <c r="I8" s="917" t="s">
        <v>525</v>
      </c>
      <c r="K8" s="1149">
        <v>9</v>
      </c>
      <c r="L8" s="917" t="s">
        <v>526</v>
      </c>
      <c r="M8" s="1150"/>
    </row>
    <row r="9" spans="1:13" x14ac:dyDescent="0.25">
      <c r="A9" s="926" t="s">
        <v>612</v>
      </c>
      <c r="B9" s="1149">
        <f t="shared" si="0"/>
        <v>0</v>
      </c>
      <c r="C9" s="926">
        <f t="shared" si="1"/>
        <v>6</v>
      </c>
      <c r="D9" s="926"/>
      <c r="I9" s="917" t="s">
        <v>526</v>
      </c>
      <c r="K9" s="1149">
        <v>13</v>
      </c>
      <c r="L9" s="917" t="s">
        <v>527</v>
      </c>
      <c r="M9" s="1150"/>
    </row>
    <row r="10" spans="1:13" x14ac:dyDescent="0.25">
      <c r="A10" s="926" t="s">
        <v>613</v>
      </c>
      <c r="B10" s="1149">
        <f t="shared" si="0"/>
        <v>0</v>
      </c>
      <c r="C10" s="926">
        <f t="shared" si="1"/>
        <v>12</v>
      </c>
      <c r="D10" s="926"/>
      <c r="I10" s="917" t="s">
        <v>612</v>
      </c>
      <c r="K10" s="1149">
        <v>6</v>
      </c>
      <c r="L10" s="917" t="s">
        <v>528</v>
      </c>
      <c r="M10" s="1150"/>
    </row>
    <row r="11" spans="1:13" x14ac:dyDescent="0.25">
      <c r="A11" s="926" t="s">
        <v>529</v>
      </c>
      <c r="B11" s="1149">
        <f t="shared" si="0"/>
        <v>0</v>
      </c>
      <c r="C11" s="926">
        <f t="shared" si="1"/>
        <v>14</v>
      </c>
      <c r="D11" s="926"/>
      <c r="I11" s="917" t="s">
        <v>528</v>
      </c>
      <c r="K11" s="1149">
        <v>12</v>
      </c>
      <c r="L11" s="917" t="s">
        <v>529</v>
      </c>
      <c r="M11" s="1151"/>
    </row>
    <row r="12" spans="1:13" x14ac:dyDescent="0.25">
      <c r="A12" s="926" t="s">
        <v>614</v>
      </c>
      <c r="B12" s="1152">
        <f>SUM(B4:B11)</f>
        <v>0</v>
      </c>
      <c r="C12" s="1152">
        <f>SUM(C4:C11)</f>
        <v>111</v>
      </c>
      <c r="D12" s="1152">
        <f>SUM(D4:D11)</f>
        <v>0</v>
      </c>
      <c r="I12" s="917" t="s">
        <v>529</v>
      </c>
      <c r="K12" s="1149">
        <v>14</v>
      </c>
      <c r="L12" s="917" t="s">
        <v>614</v>
      </c>
    </row>
    <row r="13" spans="1:13" ht="15.6" x14ac:dyDescent="0.25">
      <c r="A13" s="1135" t="s">
        <v>615</v>
      </c>
      <c r="C13" s="1017">
        <f>K5</f>
        <v>2</v>
      </c>
      <c r="I13" s="917" t="s">
        <v>614</v>
      </c>
      <c r="K13" s="1153">
        <f>SUM(K4:K12)</f>
        <v>113</v>
      </c>
    </row>
    <row r="14" spans="1:13" ht="15.6" x14ac:dyDescent="0.3">
      <c r="C14" s="917">
        <f>SUM(C12:C13)</f>
        <v>113</v>
      </c>
      <c r="K14" s="1154"/>
    </row>
  </sheetData>
  <pageMargins left="0.7" right="0.7" top="0.75" bottom="0.75" header="0.51180555555555496" footer="0.51180555555555496"/>
  <pageSetup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972A7-7C00-4B7B-A6C4-94EC7839C8C9}">
  <dimension ref="A1:M20"/>
  <sheetViews>
    <sheetView workbookViewId="0">
      <selection activeCell="B11" sqref="B11:I11"/>
    </sheetView>
  </sheetViews>
  <sheetFormatPr defaultRowHeight="13.8" x14ac:dyDescent="0.25"/>
  <cols>
    <col min="1" max="1" width="15.6640625" style="917" bestFit="1" customWidth="1"/>
    <col min="2" max="2" width="14.44140625" style="917" bestFit="1" customWidth="1"/>
    <col min="3" max="3" width="7.77734375" style="917" customWidth="1"/>
    <col min="4" max="16384" width="8.88671875" style="917"/>
  </cols>
  <sheetData>
    <row r="1" spans="1:13" s="1156" customFormat="1" ht="39.6" x14ac:dyDescent="0.25">
      <c r="A1" s="1155" t="s">
        <v>140</v>
      </c>
      <c r="B1" s="1155" t="s">
        <v>616</v>
      </c>
      <c r="C1" s="1155" t="s">
        <v>617</v>
      </c>
      <c r="D1" s="1155" t="s">
        <v>616</v>
      </c>
      <c r="E1" s="1155" t="s">
        <v>310</v>
      </c>
      <c r="F1" s="1155" t="s">
        <v>241</v>
      </c>
      <c r="G1" s="1155" t="s">
        <v>247</v>
      </c>
      <c r="H1" s="1155" t="s">
        <v>311</v>
      </c>
      <c r="I1" s="1155" t="s">
        <v>618</v>
      </c>
      <c r="J1" s="1155" t="s">
        <v>619</v>
      </c>
      <c r="K1" s="1155" t="s">
        <v>620</v>
      </c>
      <c r="L1" s="1155" t="s">
        <v>0</v>
      </c>
      <c r="M1" s="1155" t="s">
        <v>621</v>
      </c>
    </row>
    <row r="2" spans="1:13" x14ac:dyDescent="0.25">
      <c r="A2" s="926" t="s">
        <v>513</v>
      </c>
      <c r="B2" s="1157">
        <f>'AWFC SUMMARY'!F3</f>
        <v>0</v>
      </c>
      <c r="C2" s="1157">
        <f>'AWFC SUMMARY'!H3</f>
        <v>0</v>
      </c>
      <c r="D2" s="1158" t="e">
        <f>('AWFC SUMMARY'!B3-'AWFC SUMMARY'!F3)/-'AWFC SUMMARY'!F3</f>
        <v>#DIV/0!</v>
      </c>
      <c r="E2" s="1159" t="e">
        <f>'AWFC SUMMARY'!H15</f>
        <v>#DIV/0!</v>
      </c>
      <c r="F2" s="1159" t="e">
        <f>'AWFC SUMMARY'!F27</f>
        <v>#DIV/0!</v>
      </c>
      <c r="G2" s="1158" t="e">
        <f>'AWFC SUMMARY'!D27/'AWFC SUMMARY'!C27</f>
        <v>#DIV/0!</v>
      </c>
      <c r="H2" s="1158" t="e">
        <f>'AWFC SUMMARY'!F40</f>
        <v>#DIV/0!</v>
      </c>
      <c r="I2" s="1159" t="e">
        <f>'AWFC SUMMARY'!H52</f>
        <v>#DIV/0!</v>
      </c>
      <c r="J2" s="1159" t="e">
        <f>'AWARDS SUMMARY'!G14</f>
        <v>#DIV/0!</v>
      </c>
      <c r="K2" s="1159" t="e">
        <f>'AWARDS SUMMARY'!O14</f>
        <v>#DIV/0!</v>
      </c>
      <c r="L2" s="1159" t="e">
        <f t="shared" ref="L2:L9" si="0">SUM(D2:K2)</f>
        <v>#DIV/0!</v>
      </c>
      <c r="M2" s="1160"/>
    </row>
    <row r="3" spans="1:13" x14ac:dyDescent="0.25">
      <c r="A3" s="926" t="s">
        <v>554</v>
      </c>
      <c r="B3" s="1157">
        <f>'AWFC SUMMARY'!F4</f>
        <v>0</v>
      </c>
      <c r="C3" s="1157">
        <f>'AWFC SUMMARY'!H4</f>
        <v>0</v>
      </c>
      <c r="D3" s="1158" t="e">
        <f>('AWFC SUMMARY'!B4-'AWFC SUMMARY'!F4)/-'AWFC SUMMARY'!F4</f>
        <v>#DIV/0!</v>
      </c>
      <c r="E3" s="1159" t="e">
        <f>'AWFC SUMMARY'!H16</f>
        <v>#DIV/0!</v>
      </c>
      <c r="F3" s="1159" t="e">
        <f>'AWFC SUMMARY'!F28</f>
        <v>#DIV/0!</v>
      </c>
      <c r="G3" s="1158" t="e">
        <f>'AWFC SUMMARY'!D28/'AWFC SUMMARY'!C28</f>
        <v>#DIV/0!</v>
      </c>
      <c r="H3" s="1158" t="e">
        <f>'AWFC SUMMARY'!F41</f>
        <v>#DIV/0!</v>
      </c>
      <c r="I3" s="1159" t="e">
        <f>'AWFC SUMMARY'!H53</f>
        <v>#DIV/0!</v>
      </c>
      <c r="J3" s="1159" t="e">
        <f>'AWARDS SUMMARY'!G15</f>
        <v>#DIV/0!</v>
      </c>
      <c r="K3" s="1159" t="e">
        <f>'AWARDS SUMMARY'!O15</f>
        <v>#DIV/0!</v>
      </c>
      <c r="L3" s="1159" t="e">
        <f t="shared" si="0"/>
        <v>#DIV/0!</v>
      </c>
      <c r="M3" s="1160"/>
    </row>
    <row r="4" spans="1:13" x14ac:dyDescent="0.25">
      <c r="A4" s="926" t="s">
        <v>543</v>
      </c>
      <c r="B4" s="1157">
        <f>'AWFC SUMMARY'!F5</f>
        <v>0</v>
      </c>
      <c r="C4" s="1157">
        <f>'AWFC SUMMARY'!H5</f>
        <v>0</v>
      </c>
      <c r="D4" s="1158" t="e">
        <f>('AWFC SUMMARY'!B5-'AWFC SUMMARY'!F5)/-'AWFC SUMMARY'!F5</f>
        <v>#DIV/0!</v>
      </c>
      <c r="E4" s="1159" t="e">
        <f>'AWFC SUMMARY'!H17</f>
        <v>#DIV/0!</v>
      </c>
      <c r="F4" s="1159" t="e">
        <f>'AWFC SUMMARY'!F29</f>
        <v>#DIV/0!</v>
      </c>
      <c r="G4" s="1158" t="e">
        <f>'AWFC SUMMARY'!D29/'AWFC SUMMARY'!C29</f>
        <v>#DIV/0!</v>
      </c>
      <c r="H4" s="1158" t="e">
        <f>'AWFC SUMMARY'!F42</f>
        <v>#DIV/0!</v>
      </c>
      <c r="I4" s="1159" t="e">
        <f>'AWFC SUMMARY'!H54</f>
        <v>#DIV/0!</v>
      </c>
      <c r="J4" s="1159" t="e">
        <f>'AWARDS SUMMARY'!G16</f>
        <v>#DIV/0!</v>
      </c>
      <c r="K4" s="1159" t="e">
        <f>'AWARDS SUMMARY'!O16</f>
        <v>#DIV/0!</v>
      </c>
      <c r="L4" s="1159" t="e">
        <f t="shared" si="0"/>
        <v>#DIV/0!</v>
      </c>
      <c r="M4" s="1160"/>
    </row>
    <row r="5" spans="1:13" x14ac:dyDescent="0.25">
      <c r="A5" s="926" t="s">
        <v>555</v>
      </c>
      <c r="B5" s="1157">
        <f>'AWFC SUMMARY'!F6</f>
        <v>0</v>
      </c>
      <c r="C5" s="1157">
        <f>'AWFC SUMMARY'!H6</f>
        <v>0</v>
      </c>
      <c r="D5" s="1158" t="e">
        <f>('AWFC SUMMARY'!B6-'AWFC SUMMARY'!F6)/-'AWFC SUMMARY'!F6</f>
        <v>#DIV/0!</v>
      </c>
      <c r="E5" s="1159" t="e">
        <f>'AWFC SUMMARY'!H18</f>
        <v>#DIV/0!</v>
      </c>
      <c r="F5" s="1159" t="e">
        <f>'AWFC SUMMARY'!F30</f>
        <v>#DIV/0!</v>
      </c>
      <c r="G5" s="1158" t="e">
        <f>'AWFC SUMMARY'!D30/'AWFC SUMMARY'!C30</f>
        <v>#DIV/0!</v>
      </c>
      <c r="H5" s="1158" t="e">
        <f>'AWFC SUMMARY'!F43</f>
        <v>#DIV/0!</v>
      </c>
      <c r="I5" s="1159" t="e">
        <f>'AWFC SUMMARY'!H55</f>
        <v>#DIV/0!</v>
      </c>
      <c r="J5" s="1159" t="e">
        <f>'AWARDS SUMMARY'!G17</f>
        <v>#DIV/0!</v>
      </c>
      <c r="K5" s="1159" t="e">
        <f>'AWARDS SUMMARY'!O17</f>
        <v>#DIV/0!</v>
      </c>
      <c r="L5" s="1159" t="e">
        <f t="shared" si="0"/>
        <v>#DIV/0!</v>
      </c>
      <c r="M5" s="1160"/>
    </row>
    <row r="6" spans="1:13" x14ac:dyDescent="0.25">
      <c r="A6" s="926" t="s">
        <v>545</v>
      </c>
      <c r="B6" s="1157">
        <f>'AWFC SUMMARY'!F7</f>
        <v>0</v>
      </c>
      <c r="C6" s="1157">
        <f>'AWFC SUMMARY'!H7</f>
        <v>0</v>
      </c>
      <c r="D6" s="1158" t="e">
        <f>('AWFC SUMMARY'!B7-'AWFC SUMMARY'!F7)/-'AWFC SUMMARY'!F7</f>
        <v>#DIV/0!</v>
      </c>
      <c r="E6" s="1159" t="e">
        <f>'AWFC SUMMARY'!H19</f>
        <v>#DIV/0!</v>
      </c>
      <c r="F6" s="1159" t="e">
        <f>'AWFC SUMMARY'!F31</f>
        <v>#DIV/0!</v>
      </c>
      <c r="G6" s="1158" t="e">
        <f>'AWFC SUMMARY'!D31/'AWFC SUMMARY'!C31</f>
        <v>#DIV/0!</v>
      </c>
      <c r="H6" s="1158" t="e">
        <f>'AWFC SUMMARY'!F44</f>
        <v>#DIV/0!</v>
      </c>
      <c r="I6" s="1159" t="e">
        <f>'AWFC SUMMARY'!H56</f>
        <v>#DIV/0!</v>
      </c>
      <c r="J6" s="1159" t="e">
        <f>'AWARDS SUMMARY'!G18</f>
        <v>#DIV/0!</v>
      </c>
      <c r="K6" s="1159" t="e">
        <f>'AWARDS SUMMARY'!O18</f>
        <v>#DIV/0!</v>
      </c>
      <c r="L6" s="1159" t="e">
        <f t="shared" si="0"/>
        <v>#DIV/0!</v>
      </c>
      <c r="M6" s="1160"/>
    </row>
    <row r="7" spans="1:13" x14ac:dyDescent="0.25">
      <c r="A7" s="926" t="s">
        <v>556</v>
      </c>
      <c r="B7" s="1157">
        <f>'AWFC SUMMARY'!F8</f>
        <v>0</v>
      </c>
      <c r="C7" s="1157">
        <f>'AWFC SUMMARY'!H8</f>
        <v>0</v>
      </c>
      <c r="D7" s="1158" t="e">
        <f>('AWFC SUMMARY'!B8-'AWFC SUMMARY'!F8)/-'AWFC SUMMARY'!F8</f>
        <v>#DIV/0!</v>
      </c>
      <c r="E7" s="1159" t="e">
        <f>'AWFC SUMMARY'!H20</f>
        <v>#DIV/0!</v>
      </c>
      <c r="F7" s="1159" t="e">
        <f>'AWFC SUMMARY'!F32</f>
        <v>#DIV/0!</v>
      </c>
      <c r="G7" s="1158" t="e">
        <f>'AWFC SUMMARY'!D32/'AWFC SUMMARY'!C32</f>
        <v>#DIV/0!</v>
      </c>
      <c r="H7" s="1158" t="e">
        <f>'AWFC SUMMARY'!F45</f>
        <v>#DIV/0!</v>
      </c>
      <c r="I7" s="1159" t="e">
        <f>'AWFC SUMMARY'!H57</f>
        <v>#DIV/0!</v>
      </c>
      <c r="J7" s="1159" t="e">
        <f>'AWARDS SUMMARY'!G19</f>
        <v>#DIV/0!</v>
      </c>
      <c r="K7" s="1159" t="e">
        <f>'AWARDS SUMMARY'!O19</f>
        <v>#DIV/0!</v>
      </c>
      <c r="L7" s="1159" t="e">
        <f t="shared" si="0"/>
        <v>#DIV/0!</v>
      </c>
      <c r="M7" s="1160"/>
    </row>
    <row r="8" spans="1:13" x14ac:dyDescent="0.25">
      <c r="A8" s="926" t="s">
        <v>557</v>
      </c>
      <c r="B8" s="1157">
        <f>'AWFC SUMMARY'!F9</f>
        <v>0</v>
      </c>
      <c r="C8" s="1157">
        <f>'AWFC SUMMARY'!H9</f>
        <v>0</v>
      </c>
      <c r="D8" s="1158" t="e">
        <f>('AWFC SUMMARY'!B9-'AWFC SUMMARY'!F9)/-'AWFC SUMMARY'!F9</f>
        <v>#DIV/0!</v>
      </c>
      <c r="E8" s="1159" t="e">
        <f>'AWFC SUMMARY'!H21</f>
        <v>#DIV/0!</v>
      </c>
      <c r="F8" s="1159" t="e">
        <f>'AWFC SUMMARY'!F33</f>
        <v>#DIV/0!</v>
      </c>
      <c r="G8" s="1158" t="e">
        <f>'AWFC SUMMARY'!D33/'AWFC SUMMARY'!C33</f>
        <v>#DIV/0!</v>
      </c>
      <c r="H8" s="1158" t="e">
        <f>'AWFC SUMMARY'!F46</f>
        <v>#DIV/0!</v>
      </c>
      <c r="I8" s="1159" t="e">
        <f>'AWFC SUMMARY'!H58</f>
        <v>#DIV/0!</v>
      </c>
      <c r="J8" s="1159" t="e">
        <f>'AWARDS SUMMARY'!G20</f>
        <v>#DIV/0!</v>
      </c>
      <c r="K8" s="1159" t="e">
        <f>'AWARDS SUMMARY'!O20</f>
        <v>#DIV/0!</v>
      </c>
      <c r="L8" s="1159" t="e">
        <f t="shared" si="0"/>
        <v>#DIV/0!</v>
      </c>
      <c r="M8" s="1160"/>
    </row>
    <row r="9" spans="1:13" x14ac:dyDescent="0.25">
      <c r="A9" s="926" t="s">
        <v>548</v>
      </c>
      <c r="B9" s="1157">
        <f>'AWFC SUMMARY'!F10</f>
        <v>0</v>
      </c>
      <c r="C9" s="1157">
        <f>'AWFC SUMMARY'!H10</f>
        <v>0</v>
      </c>
      <c r="D9" s="1158" t="e">
        <f>('AWFC SUMMARY'!B10-'AWFC SUMMARY'!F10)/-'AWFC SUMMARY'!F10</f>
        <v>#DIV/0!</v>
      </c>
      <c r="E9" s="1159" t="e">
        <f>'AWFC SUMMARY'!H22</f>
        <v>#DIV/0!</v>
      </c>
      <c r="F9" s="1159" t="e">
        <f>'AWFC SUMMARY'!F34</f>
        <v>#DIV/0!</v>
      </c>
      <c r="G9" s="1158" t="e">
        <f>'AWFC SUMMARY'!D34/'AWFC SUMMARY'!C34</f>
        <v>#DIV/0!</v>
      </c>
      <c r="H9" s="1158" t="e">
        <f>'AWFC SUMMARY'!F47</f>
        <v>#DIV/0!</v>
      </c>
      <c r="I9" s="1159" t="e">
        <f>'AWFC SUMMARY'!H59</f>
        <v>#DIV/0!</v>
      </c>
      <c r="J9" s="1159" t="e">
        <f>'AWARDS SUMMARY'!G21</f>
        <v>#DIV/0!</v>
      </c>
      <c r="K9" s="1159" t="e">
        <f>'AWARDS SUMMARY'!O21</f>
        <v>#DIV/0!</v>
      </c>
      <c r="L9" s="1159" t="e">
        <f t="shared" si="0"/>
        <v>#DIV/0!</v>
      </c>
      <c r="M9" s="1160"/>
    </row>
    <row r="10" spans="1:13" x14ac:dyDescent="0.25">
      <c r="A10" s="1161" t="s">
        <v>622</v>
      </c>
      <c r="B10" s="1162">
        <f>SUM(B2:B9)</f>
        <v>0</v>
      </c>
      <c r="C10" s="1162">
        <f t="shared" ref="C10:M10" si="1">SUM(C2:C9)</f>
        <v>0</v>
      </c>
      <c r="D10" s="1162" t="e">
        <f t="shared" si="1"/>
        <v>#DIV/0!</v>
      </c>
      <c r="E10" s="1162" t="e">
        <f t="shared" si="1"/>
        <v>#DIV/0!</v>
      </c>
      <c r="F10" s="1162" t="e">
        <f t="shared" si="1"/>
        <v>#DIV/0!</v>
      </c>
      <c r="G10" s="1162" t="e">
        <f t="shared" si="1"/>
        <v>#DIV/0!</v>
      </c>
      <c r="H10" s="1162" t="e">
        <f t="shared" si="1"/>
        <v>#DIV/0!</v>
      </c>
      <c r="I10" s="1162" t="e">
        <f t="shared" si="1"/>
        <v>#DIV/0!</v>
      </c>
      <c r="J10" s="1162" t="e">
        <f t="shared" si="1"/>
        <v>#DIV/0!</v>
      </c>
      <c r="K10" s="1162" t="e">
        <f t="shared" si="1"/>
        <v>#DIV/0!</v>
      </c>
      <c r="L10" s="1162" t="e">
        <f t="shared" si="1"/>
        <v>#DIV/0!</v>
      </c>
      <c r="M10" s="1162">
        <f t="shared" si="1"/>
        <v>0</v>
      </c>
    </row>
    <row r="13" spans="1:13" x14ac:dyDescent="0.25">
      <c r="D13" s="1163"/>
      <c r="E13" s="1163"/>
      <c r="F13" s="1163"/>
      <c r="G13" s="1163"/>
      <c r="H13" s="1163"/>
      <c r="I13" s="1163"/>
      <c r="J13" s="1163"/>
      <c r="K13" s="1163"/>
      <c r="L13" s="1163"/>
    </row>
    <row r="14" spans="1:13" x14ac:dyDescent="0.25">
      <c r="D14" s="1163"/>
      <c r="E14" s="1163"/>
      <c r="F14" s="1163"/>
      <c r="G14" s="1163"/>
      <c r="H14" s="1163"/>
      <c r="I14" s="1163"/>
      <c r="J14" s="1163"/>
      <c r="K14" s="1163"/>
      <c r="L14" s="1163"/>
    </row>
    <row r="15" spans="1:13" x14ac:dyDescent="0.25">
      <c r="D15" s="1163"/>
      <c r="E15" s="1163"/>
      <c r="F15" s="1163"/>
      <c r="G15" s="1163"/>
      <c r="H15" s="1163"/>
      <c r="I15" s="1163"/>
      <c r="J15" s="1163"/>
      <c r="K15" s="1163"/>
      <c r="L15" s="1163"/>
    </row>
    <row r="16" spans="1:13" x14ac:dyDescent="0.25">
      <c r="D16" s="1163"/>
      <c r="E16" s="1163"/>
      <c r="F16" s="1163"/>
      <c r="G16" s="1163"/>
      <c r="H16" s="1163"/>
      <c r="I16" s="1163"/>
      <c r="J16" s="1163"/>
      <c r="K16" s="1163"/>
      <c r="L16" s="1163"/>
    </row>
    <row r="17" spans="4:12" x14ac:dyDescent="0.25">
      <c r="D17" s="1163"/>
      <c r="E17" s="1163"/>
      <c r="F17" s="1163"/>
      <c r="G17" s="1163"/>
      <c r="H17" s="1163"/>
      <c r="I17" s="1163"/>
      <c r="J17" s="1163"/>
      <c r="K17" s="1163"/>
      <c r="L17" s="1163"/>
    </row>
    <row r="18" spans="4:12" x14ac:dyDescent="0.25">
      <c r="D18" s="1163"/>
      <c r="E18" s="1163"/>
      <c r="F18" s="1163"/>
      <c r="G18" s="1163"/>
      <c r="H18" s="1163"/>
      <c r="I18" s="1163"/>
      <c r="J18" s="1163"/>
      <c r="K18" s="1163"/>
      <c r="L18" s="1163"/>
    </row>
    <row r="19" spans="4:12" x14ac:dyDescent="0.25">
      <c r="D19" s="1163"/>
      <c r="E19" s="1163"/>
      <c r="F19" s="1163"/>
      <c r="G19" s="1163"/>
      <c r="H19" s="1163"/>
      <c r="I19" s="1163"/>
      <c r="J19" s="1163"/>
      <c r="K19" s="1163"/>
      <c r="L19" s="1163"/>
    </row>
    <row r="20" spans="4:12" x14ac:dyDescent="0.25">
      <c r="D20" s="1163"/>
      <c r="E20" s="1163"/>
      <c r="F20" s="1163"/>
      <c r="G20" s="1163"/>
      <c r="H20" s="1163"/>
      <c r="I20" s="1163"/>
      <c r="J20" s="1163"/>
      <c r="K20" s="1163"/>
      <c r="L20" s="1163"/>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M50"/>
  <sheetViews>
    <sheetView workbookViewId="0">
      <selection activeCell="E9" sqref="E9"/>
    </sheetView>
  </sheetViews>
  <sheetFormatPr defaultColWidth="9.109375" defaultRowHeight="13.2" x14ac:dyDescent="0.25"/>
  <cols>
    <col min="1" max="1" width="9.88671875" style="23" customWidth="1"/>
    <col min="2" max="5" width="9.109375" style="23"/>
    <col min="6" max="6" width="10.109375" style="23" bestFit="1" customWidth="1"/>
    <col min="7" max="7" width="9.109375" style="23"/>
    <col min="8" max="8" width="12" style="23" customWidth="1"/>
    <col min="9" max="10" width="9.109375" style="23"/>
    <col min="11" max="11" width="52.33203125" style="63" customWidth="1"/>
    <col min="12" max="12" width="7.109375" style="23" customWidth="1"/>
    <col min="13" max="13" width="30.44140625" style="23" customWidth="1"/>
    <col min="14" max="14" width="43.6640625" style="23" customWidth="1"/>
    <col min="15" max="16384" width="9.109375" style="23"/>
  </cols>
  <sheetData>
    <row r="1" spans="1:13" ht="16.2" thickBot="1" x14ac:dyDescent="0.3">
      <c r="A1" s="340" t="s">
        <v>77</v>
      </c>
      <c r="B1" s="341"/>
      <c r="C1" s="341"/>
      <c r="D1" s="341"/>
      <c r="E1" s="341"/>
      <c r="F1" s="341"/>
      <c r="G1" s="341"/>
      <c r="H1" s="341"/>
      <c r="I1" s="342"/>
      <c r="K1" s="24" t="str">
        <f>[1]Budget!A6</f>
        <v>Annual Day including printing &amp; travel</v>
      </c>
      <c r="M1" s="23" t="s">
        <v>94</v>
      </c>
    </row>
    <row r="2" spans="1:13" ht="26.25" customHeight="1" thickBot="1" x14ac:dyDescent="0.3">
      <c r="A2" s="343" t="s">
        <v>95</v>
      </c>
      <c r="B2" s="344"/>
      <c r="C2" s="345"/>
      <c r="D2" s="345"/>
      <c r="E2" s="345"/>
      <c r="F2" s="345"/>
      <c r="G2" s="345"/>
      <c r="H2" s="345"/>
      <c r="I2" s="346"/>
      <c r="K2" s="24" t="str">
        <f>[1]Budget!A7</f>
        <v>Annual UMC Conference (President)</v>
      </c>
      <c r="L2" s="25"/>
    </row>
    <row r="3" spans="1:13" x14ac:dyDescent="0.25">
      <c r="A3" s="347" t="s">
        <v>78</v>
      </c>
      <c r="B3" s="347"/>
      <c r="C3" s="347"/>
      <c r="D3" s="347"/>
      <c r="E3" s="347"/>
      <c r="F3" s="347"/>
      <c r="G3" s="347"/>
      <c r="H3" s="347"/>
      <c r="I3" s="347"/>
      <c r="K3" s="24" t="str">
        <f>[1]Budget!A8</f>
        <v>Assembly /  Jurisdiction</v>
      </c>
      <c r="L3" s="26"/>
    </row>
    <row r="4" spans="1:13" ht="12.75" customHeight="1" thickBot="1" x14ac:dyDescent="0.3">
      <c r="A4" s="27"/>
      <c r="B4" s="27"/>
      <c r="C4" s="27"/>
      <c r="D4" s="27"/>
      <c r="E4" s="348"/>
      <c r="F4" s="348"/>
      <c r="G4" s="27"/>
      <c r="H4" s="27"/>
      <c r="I4" s="27"/>
      <c r="K4" s="24" t="str">
        <f>[1]Budget!A9</f>
        <v>Audit Review</v>
      </c>
      <c r="L4" s="26"/>
    </row>
    <row r="5" spans="1:13" ht="33" customHeight="1" thickBot="1" x14ac:dyDescent="0.3">
      <c r="A5" s="349" t="s">
        <v>79</v>
      </c>
      <c r="B5" s="350"/>
      <c r="C5" s="351"/>
      <c r="D5" s="345"/>
      <c r="E5" s="345"/>
      <c r="F5" s="345"/>
      <c r="G5" s="345"/>
      <c r="H5" s="345"/>
      <c r="I5" s="346"/>
      <c r="K5" s="24" t="str">
        <f>[1]Budget!A10</f>
        <v>Contingency (Misc)</v>
      </c>
      <c r="L5" s="26"/>
    </row>
    <row r="6" spans="1:13" ht="18" customHeight="1" thickBot="1" x14ac:dyDescent="0.3">
      <c r="A6" s="28" t="s">
        <v>80</v>
      </c>
      <c r="B6" s="352"/>
      <c r="C6" s="353"/>
      <c r="D6" s="354"/>
      <c r="E6" s="29" t="s">
        <v>81</v>
      </c>
      <c r="F6" s="355"/>
      <c r="G6" s="356"/>
      <c r="H6" s="356"/>
      <c r="I6" s="357"/>
      <c r="K6" s="24" t="str">
        <f>[1]Budget!A11</f>
        <v>Day Apart/ Spiritual Enrichment</v>
      </c>
      <c r="L6" s="26"/>
    </row>
    <row r="7" spans="1:13" ht="12.75" customHeight="1" thickBot="1" x14ac:dyDescent="0.3">
      <c r="A7" s="27"/>
      <c r="B7" s="27"/>
      <c r="C7" s="30"/>
      <c r="D7" s="27"/>
      <c r="E7" s="31"/>
      <c r="F7" s="31"/>
      <c r="G7" s="27"/>
      <c r="H7" s="27"/>
      <c r="I7" s="27"/>
      <c r="K7" s="24" t="str">
        <f>[1]Budget!A12</f>
        <v>Directory</v>
      </c>
    </row>
    <row r="8" spans="1:13" ht="22.5" customHeight="1" thickBot="1" x14ac:dyDescent="0.3">
      <c r="A8" s="358" t="s">
        <v>96</v>
      </c>
      <c r="B8" s="359"/>
      <c r="C8" s="360"/>
      <c r="D8" s="361"/>
      <c r="E8" s="361"/>
      <c r="F8" s="361"/>
      <c r="G8" s="361"/>
      <c r="H8" s="361"/>
      <c r="I8" s="362"/>
      <c r="K8" s="24" t="str">
        <f>[1]Budget!A13</f>
        <v>Mission Study</v>
      </c>
    </row>
    <row r="9" spans="1:13" ht="14.4" thickBot="1" x14ac:dyDescent="0.3">
      <c r="A9" s="27"/>
      <c r="B9" s="27"/>
      <c r="C9" s="30"/>
      <c r="D9" s="27"/>
      <c r="E9" s="32"/>
      <c r="F9" s="32"/>
      <c r="G9" s="27"/>
      <c r="H9" s="27"/>
      <c r="I9" s="27"/>
      <c r="K9" s="24" t="str">
        <f>[1]Budget!A14</f>
        <v>Newsletter</v>
      </c>
    </row>
    <row r="10" spans="1:13" ht="14.4" thickBot="1" x14ac:dyDescent="0.3">
      <c r="A10" s="33" t="s">
        <v>82</v>
      </c>
      <c r="B10" s="363"/>
      <c r="C10" s="364"/>
      <c r="D10" s="364"/>
      <c r="E10" s="364"/>
      <c r="F10" s="364"/>
      <c r="G10" s="364"/>
      <c r="H10" s="364"/>
      <c r="I10" s="365"/>
      <c r="K10" s="24" t="str">
        <f>[1]Budget!A15</f>
        <v>Postage, Printing, non event supplies</v>
      </c>
    </row>
    <row r="11" spans="1:13" ht="24" customHeight="1" thickBot="1" x14ac:dyDescent="0.3">
      <c r="A11" s="34" t="s">
        <v>97</v>
      </c>
      <c r="B11" s="337"/>
      <c r="C11" s="338"/>
      <c r="D11" s="338"/>
      <c r="E11" s="338"/>
      <c r="F11" s="338"/>
      <c r="G11" s="338"/>
      <c r="H11" s="338"/>
      <c r="I11" s="339"/>
      <c r="K11" s="24" t="str">
        <f>[1]Budget!A16</f>
        <v>Resources/Literature</v>
      </c>
    </row>
    <row r="12" spans="1:13" ht="10.5" customHeight="1" thickBot="1" x14ac:dyDescent="0.3">
      <c r="A12" s="35"/>
      <c r="B12" s="36"/>
      <c r="C12" s="37"/>
      <c r="D12" s="36"/>
      <c r="E12" s="36"/>
      <c r="F12" s="36"/>
      <c r="G12" s="36"/>
      <c r="H12" s="36"/>
      <c r="I12" s="38"/>
      <c r="K12" s="24" t="str">
        <f>[1]Budget!A17</f>
        <v>Retiring Officers SMR Pins, Cards &amp; Memorials</v>
      </c>
    </row>
    <row r="13" spans="1:13" ht="19.5" customHeight="1" thickBot="1" x14ac:dyDescent="0.3">
      <c r="A13" s="39" t="s">
        <v>84</v>
      </c>
      <c r="B13" s="366"/>
      <c r="C13" s="367"/>
      <c r="D13" s="367"/>
      <c r="E13" s="367"/>
      <c r="F13" s="367"/>
      <c r="G13" s="367"/>
      <c r="H13" s="367"/>
      <c r="I13" s="368"/>
      <c r="K13" s="24" t="str">
        <f>[1]Budget!A18</f>
        <v>Scholarships - Mission u &amp; Jurisdiction</v>
      </c>
    </row>
    <row r="14" spans="1:13" ht="15.75" customHeight="1" thickBot="1" x14ac:dyDescent="0.3">
      <c r="A14" s="40"/>
      <c r="B14" s="366"/>
      <c r="C14" s="367"/>
      <c r="D14" s="367"/>
      <c r="E14" s="367"/>
      <c r="F14" s="367"/>
      <c r="G14" s="367"/>
      <c r="H14" s="367"/>
      <c r="I14" s="368"/>
      <c r="K14" s="24" t="str">
        <f>[1]Budget!A19</f>
        <v>Scholarships @ Annual Day/SER</v>
      </c>
    </row>
    <row r="15" spans="1:13" ht="16.5" customHeight="1" thickBot="1" x14ac:dyDescent="0.3">
      <c r="A15" s="39" t="s">
        <v>85</v>
      </c>
      <c r="B15" s="366"/>
      <c r="C15" s="367"/>
      <c r="D15" s="367"/>
      <c r="E15" s="367"/>
      <c r="F15" s="367"/>
      <c r="G15" s="367"/>
      <c r="H15" s="367"/>
      <c r="I15" s="368"/>
      <c r="K15" s="24" t="str">
        <f>[1]Budget!A20</f>
        <v>Training Officer &amp; Workbooks</v>
      </c>
      <c r="M15" s="23" t="s">
        <v>98</v>
      </c>
    </row>
    <row r="16" spans="1:13" ht="16.5" customHeight="1" x14ac:dyDescent="0.25">
      <c r="A16" s="41" t="s">
        <v>53</v>
      </c>
      <c r="B16" s="366"/>
      <c r="C16" s="367"/>
      <c r="D16" s="367"/>
      <c r="E16" s="367"/>
      <c r="F16" s="367"/>
      <c r="G16" s="367"/>
      <c r="H16" s="367"/>
      <c r="I16" s="368"/>
      <c r="K16" s="24" t="str">
        <f>[1]Budget!A21</f>
        <v>Travel (non-district events)</v>
      </c>
    </row>
    <row r="17" spans="1:12" ht="24" customHeight="1" thickBot="1" x14ac:dyDescent="0.3">
      <c r="A17" s="369"/>
      <c r="B17" s="42" t="s">
        <v>99</v>
      </c>
      <c r="C17" s="371" t="s">
        <v>100</v>
      </c>
      <c r="D17" s="372"/>
      <c r="E17" s="373"/>
      <c r="F17" s="43" t="s">
        <v>101</v>
      </c>
      <c r="G17" s="374" t="s">
        <v>0</v>
      </c>
      <c r="H17" s="375"/>
      <c r="I17" s="27"/>
      <c r="K17" s="24"/>
    </row>
    <row r="18" spans="1:12" ht="12.75" customHeight="1" x14ac:dyDescent="0.25">
      <c r="A18" s="369"/>
      <c r="B18" s="376"/>
      <c r="C18" s="378"/>
      <c r="D18" s="380"/>
      <c r="E18" s="381"/>
      <c r="F18" s="384">
        <v>0.25</v>
      </c>
      <c r="G18" s="386">
        <f>B18*F18</f>
        <v>0</v>
      </c>
      <c r="H18" s="387"/>
      <c r="I18" s="44" t="s">
        <v>86</v>
      </c>
      <c r="K18" s="45"/>
    </row>
    <row r="19" spans="1:12" ht="15.75" customHeight="1" thickBot="1" x14ac:dyDescent="0.3">
      <c r="A19" s="369"/>
      <c r="B19" s="377"/>
      <c r="C19" s="379"/>
      <c r="D19" s="382"/>
      <c r="E19" s="383"/>
      <c r="F19" s="385"/>
      <c r="G19" s="388"/>
      <c r="H19" s="389"/>
      <c r="I19" s="44"/>
      <c r="K19" s="390" t="s">
        <v>102</v>
      </c>
      <c r="L19" s="390"/>
    </row>
    <row r="20" spans="1:12" ht="12" customHeight="1" thickBot="1" x14ac:dyDescent="0.35">
      <c r="A20" s="370"/>
      <c r="B20" s="27"/>
      <c r="C20" s="30"/>
      <c r="D20" s="27"/>
      <c r="E20" s="27"/>
      <c r="F20" s="46"/>
      <c r="G20" s="27"/>
      <c r="H20" s="27"/>
      <c r="I20" s="47"/>
      <c r="K20" s="390"/>
      <c r="L20" s="390"/>
    </row>
    <row r="21" spans="1:12" ht="33" customHeight="1" thickBot="1" x14ac:dyDescent="0.3">
      <c r="A21" s="369"/>
      <c r="B21" s="48"/>
      <c r="C21" s="49"/>
      <c r="D21" s="391"/>
      <c r="E21" s="392"/>
      <c r="F21" s="50">
        <v>0.3</v>
      </c>
      <c r="G21" s="51">
        <v>0</v>
      </c>
      <c r="H21" s="52"/>
      <c r="I21" s="53" t="s">
        <v>87</v>
      </c>
      <c r="K21" s="390"/>
      <c r="L21" s="390"/>
    </row>
    <row r="22" spans="1:12" ht="10.5" customHeight="1" thickBot="1" x14ac:dyDescent="0.3">
      <c r="A22" s="27"/>
      <c r="B22" s="27"/>
      <c r="C22" s="27"/>
      <c r="D22" s="27"/>
      <c r="E22" s="393"/>
      <c r="F22" s="393"/>
      <c r="G22" s="27"/>
      <c r="H22" s="27"/>
      <c r="I22" s="27"/>
      <c r="K22" s="390"/>
      <c r="L22" s="390"/>
    </row>
    <row r="23" spans="1:12" ht="25.5" customHeight="1" thickBot="1" x14ac:dyDescent="0.3">
      <c r="A23" s="404" t="s">
        <v>88</v>
      </c>
      <c r="B23" s="404"/>
      <c r="C23" s="405"/>
      <c r="D23" s="406"/>
      <c r="E23" s="406"/>
      <c r="F23" s="406"/>
      <c r="G23" s="406"/>
      <c r="H23" s="406"/>
      <c r="I23" s="407"/>
      <c r="K23" s="54" t="s">
        <v>103</v>
      </c>
    </row>
    <row r="24" spans="1:12" ht="20.25" customHeight="1" x14ac:dyDescent="0.25">
      <c r="A24" s="27"/>
      <c r="B24" s="27"/>
      <c r="C24" s="394" t="s">
        <v>89</v>
      </c>
      <c r="D24" s="394"/>
      <c r="E24" s="394"/>
      <c r="F24" s="394"/>
      <c r="G24" s="394"/>
      <c r="H24" s="394"/>
      <c r="I24" s="394"/>
      <c r="K24" s="23"/>
    </row>
    <row r="25" spans="1:12" ht="13.8" x14ac:dyDescent="0.25">
      <c r="A25" s="55" t="s">
        <v>104</v>
      </c>
      <c r="B25" s="55"/>
      <c r="C25" s="55"/>
      <c r="D25" s="56"/>
      <c r="E25" s="56"/>
      <c r="F25" s="56"/>
      <c r="G25" s="56"/>
      <c r="H25" s="56"/>
      <c r="I25" s="56"/>
      <c r="K25" s="23"/>
    </row>
    <row r="26" spans="1:12" ht="15" customHeight="1" x14ac:dyDescent="0.25">
      <c r="A26" s="395" t="s">
        <v>105</v>
      </c>
      <c r="B26" s="396"/>
      <c r="C26" s="396"/>
      <c r="D26" s="396"/>
      <c r="E26" s="397"/>
      <c r="F26" s="57"/>
      <c r="G26" s="395" t="s">
        <v>90</v>
      </c>
      <c r="H26" s="396"/>
      <c r="I26" s="397"/>
      <c r="K26" s="398" t="s">
        <v>106</v>
      </c>
    </row>
    <row r="27" spans="1:12" ht="17.25" customHeight="1" x14ac:dyDescent="0.25">
      <c r="A27" s="400"/>
      <c r="B27" s="401"/>
      <c r="C27" s="401"/>
      <c r="D27" s="401"/>
      <c r="E27" s="402"/>
      <c r="F27" s="58"/>
      <c r="G27" s="403"/>
      <c r="H27" s="403"/>
      <c r="I27" s="403"/>
      <c r="K27" s="399"/>
    </row>
    <row r="28" spans="1:12" ht="17.25" customHeight="1" x14ac:dyDescent="0.25">
      <c r="A28" s="400"/>
      <c r="B28" s="401"/>
      <c r="C28" s="401"/>
      <c r="D28" s="401"/>
      <c r="E28" s="402"/>
      <c r="F28" s="59"/>
      <c r="G28" s="403"/>
      <c r="H28" s="403"/>
      <c r="I28" s="403"/>
      <c r="K28" s="60"/>
    </row>
    <row r="29" spans="1:12" ht="17.25" customHeight="1" x14ac:dyDescent="0.25">
      <c r="A29" s="400"/>
      <c r="B29" s="401"/>
      <c r="C29" s="401"/>
      <c r="D29" s="401"/>
      <c r="E29" s="402"/>
      <c r="F29" s="59"/>
      <c r="G29" s="403"/>
      <c r="H29" s="403"/>
      <c r="I29" s="403"/>
      <c r="K29" s="398" t="s">
        <v>107</v>
      </c>
    </row>
    <row r="30" spans="1:12" s="62" customFormat="1" ht="17.25" customHeight="1" x14ac:dyDescent="0.25">
      <c r="A30" s="400"/>
      <c r="B30" s="401"/>
      <c r="C30" s="401"/>
      <c r="D30" s="401"/>
      <c r="E30" s="402"/>
      <c r="F30" s="61"/>
      <c r="G30" s="403"/>
      <c r="H30" s="403"/>
      <c r="I30" s="403"/>
      <c r="K30" s="399"/>
    </row>
    <row r="31" spans="1:12" ht="17.25" customHeight="1" x14ac:dyDescent="0.25">
      <c r="A31" s="400"/>
      <c r="B31" s="401"/>
      <c r="C31" s="401"/>
      <c r="D31" s="401"/>
      <c r="E31" s="402"/>
      <c r="F31" s="59"/>
      <c r="G31" s="408"/>
      <c r="H31" s="408"/>
      <c r="I31" s="408"/>
      <c r="K31" s="399"/>
    </row>
    <row r="32" spans="1:12" ht="17.25" customHeight="1" x14ac:dyDescent="0.25">
      <c r="A32" s="400"/>
      <c r="B32" s="401"/>
      <c r="C32" s="401"/>
      <c r="D32" s="401"/>
      <c r="E32" s="402"/>
      <c r="F32" s="59"/>
      <c r="G32" s="408"/>
      <c r="H32" s="408"/>
      <c r="I32" s="408"/>
      <c r="K32" s="399"/>
      <c r="L32" s="62"/>
    </row>
    <row r="33" spans="1:11" ht="17.25" customHeight="1" x14ac:dyDescent="0.25">
      <c r="A33" s="400"/>
      <c r="B33" s="401"/>
      <c r="C33" s="401"/>
      <c r="D33" s="401"/>
      <c r="E33" s="402"/>
      <c r="F33" s="59"/>
      <c r="G33" s="408"/>
      <c r="H33" s="408"/>
      <c r="I33" s="408"/>
      <c r="K33" s="399"/>
    </row>
    <row r="34" spans="1:11" ht="17.25" customHeight="1" x14ac:dyDescent="0.25">
      <c r="A34" s="400"/>
      <c r="B34" s="401"/>
      <c r="C34" s="401"/>
      <c r="D34" s="401"/>
      <c r="E34" s="402"/>
      <c r="F34" s="59"/>
      <c r="G34" s="408"/>
      <c r="H34" s="408"/>
      <c r="I34" s="408"/>
      <c r="K34" s="399"/>
    </row>
    <row r="35" spans="1:11" ht="17.25" customHeight="1" x14ac:dyDescent="0.25">
      <c r="A35" s="400"/>
      <c r="B35" s="401"/>
      <c r="C35" s="401"/>
      <c r="D35" s="401"/>
      <c r="E35" s="402"/>
      <c r="F35" s="59"/>
      <c r="G35" s="408"/>
      <c r="H35" s="408"/>
      <c r="I35" s="408"/>
      <c r="K35" s="23"/>
    </row>
    <row r="36" spans="1:11" ht="23.25" customHeight="1" x14ac:dyDescent="0.25">
      <c r="A36" s="27"/>
      <c r="B36" s="27"/>
      <c r="C36" s="27"/>
      <c r="D36" s="409" t="s">
        <v>108</v>
      </c>
      <c r="E36" s="409"/>
      <c r="F36" s="410"/>
      <c r="G36" s="411">
        <f>SUM(G27:I35)+G18+G21</f>
        <v>0</v>
      </c>
      <c r="H36" s="412"/>
      <c r="I36" s="412"/>
      <c r="K36" s="23"/>
    </row>
    <row r="37" spans="1:11" ht="13.8" x14ac:dyDescent="0.25">
      <c r="A37" s="413" t="s">
        <v>91</v>
      </c>
      <c r="B37" s="413"/>
      <c r="C37" s="27"/>
      <c r="D37" s="27"/>
      <c r="E37" s="414"/>
      <c r="F37" s="393"/>
      <c r="G37" s="27"/>
      <c r="H37" s="27"/>
      <c r="I37" s="27"/>
      <c r="K37" s="23"/>
    </row>
    <row r="38" spans="1:11" ht="13.8" thickBot="1" x14ac:dyDescent="0.3">
      <c r="A38" s="404" t="s">
        <v>109</v>
      </c>
      <c r="B38" s="404"/>
      <c r="C38" s="404"/>
      <c r="D38" s="415"/>
      <c r="E38" s="415"/>
      <c r="F38" s="415"/>
      <c r="G38" s="415"/>
      <c r="H38" s="415"/>
      <c r="I38" s="415"/>
    </row>
    <row r="39" spans="1:11" ht="14.25" customHeight="1" x14ac:dyDescent="0.25">
      <c r="A39" s="418" t="s">
        <v>110</v>
      </c>
      <c r="B39" s="418"/>
      <c r="C39" s="418"/>
      <c r="D39" s="418"/>
      <c r="E39" s="418"/>
      <c r="F39" s="418"/>
      <c r="G39" s="418"/>
      <c r="H39" s="418"/>
      <c r="I39" s="418"/>
    </row>
    <row r="40" spans="1:11" ht="13.8" thickBot="1" x14ac:dyDescent="0.3">
      <c r="A40" s="404" t="s">
        <v>111</v>
      </c>
      <c r="B40" s="404"/>
      <c r="C40" s="404"/>
      <c r="D40" s="415"/>
      <c r="E40" s="415"/>
      <c r="F40" s="415"/>
      <c r="G40" s="415"/>
      <c r="H40" s="415"/>
      <c r="I40" s="415"/>
    </row>
    <row r="41" spans="1:11" x14ac:dyDescent="0.25">
      <c r="A41" s="419"/>
      <c r="B41" s="419"/>
      <c r="C41" s="419"/>
      <c r="D41" s="420"/>
      <c r="E41" s="420"/>
      <c r="F41" s="420"/>
      <c r="G41" s="420"/>
      <c r="H41" s="420"/>
      <c r="I41" s="420"/>
    </row>
    <row r="42" spans="1:11" ht="15" customHeight="1" thickBot="1" x14ac:dyDescent="0.3">
      <c r="A42" s="28" t="s">
        <v>92</v>
      </c>
      <c r="B42" s="421"/>
      <c r="C42" s="421"/>
      <c r="D42" s="28" t="s">
        <v>93</v>
      </c>
      <c r="E42" s="422"/>
      <c r="F42" s="422"/>
      <c r="G42" s="422"/>
      <c r="H42" s="422"/>
      <c r="I42" s="422"/>
    </row>
    <row r="43" spans="1:11" ht="13.8" x14ac:dyDescent="0.25">
      <c r="A43" s="27"/>
      <c r="B43" s="27"/>
      <c r="C43" s="27"/>
      <c r="D43" s="27"/>
      <c r="E43" s="416"/>
      <c r="F43" s="416"/>
      <c r="G43" s="27"/>
      <c r="H43" s="27"/>
      <c r="I43" s="27"/>
    </row>
    <row r="44" spans="1:11" ht="13.8" thickBot="1" x14ac:dyDescent="0.3">
      <c r="A44" s="404" t="s">
        <v>112</v>
      </c>
      <c r="B44" s="404"/>
      <c r="C44" s="404"/>
      <c r="D44" s="415"/>
      <c r="E44" s="415"/>
      <c r="F44" s="415"/>
      <c r="G44" s="415"/>
      <c r="H44" s="415"/>
      <c r="I44" s="415"/>
    </row>
    <row r="45" spans="1:11" x14ac:dyDescent="0.25">
      <c r="A45" s="64" t="s">
        <v>113</v>
      </c>
      <c r="B45" s="64"/>
      <c r="C45" s="64"/>
      <c r="D45" s="65"/>
      <c r="E45" s="65"/>
      <c r="F45" s="65"/>
      <c r="G45" s="65"/>
      <c r="H45" s="65"/>
      <c r="I45" s="65"/>
    </row>
    <row r="46" spans="1:11" x14ac:dyDescent="0.25">
      <c r="A46" s="417" t="s">
        <v>114</v>
      </c>
      <c r="B46" s="417"/>
      <c r="C46" s="417"/>
      <c r="D46" s="417"/>
      <c r="E46" s="417"/>
      <c r="F46" s="417"/>
      <c r="G46" s="417"/>
      <c r="H46" s="417"/>
      <c r="I46" s="417"/>
    </row>
    <row r="47" spans="1:11" x14ac:dyDescent="0.25">
      <c r="A47" s="417"/>
      <c r="B47" s="417"/>
      <c r="C47" s="417"/>
      <c r="D47" s="417"/>
      <c r="E47" s="417"/>
      <c r="F47" s="417"/>
      <c r="G47" s="417"/>
      <c r="H47" s="417"/>
      <c r="I47" s="417"/>
    </row>
    <row r="48" spans="1:11" x14ac:dyDescent="0.25">
      <c r="A48" s="417"/>
      <c r="B48" s="417"/>
      <c r="C48" s="417"/>
      <c r="D48" s="417"/>
      <c r="E48" s="417"/>
      <c r="F48" s="417"/>
      <c r="G48" s="417"/>
      <c r="H48" s="417"/>
      <c r="I48" s="417"/>
    </row>
    <row r="50" spans="1:1" x14ac:dyDescent="0.25">
      <c r="A50" s="23" t="s">
        <v>115</v>
      </c>
    </row>
  </sheetData>
  <sheetProtection formatCells="0" formatColumns="0" formatRows="0" insertColumns="0" insertRows="0" deleteColumns="0" deleteRows="0"/>
  <mergeCells count="70">
    <mergeCell ref="E43:F43"/>
    <mergeCell ref="A44:C44"/>
    <mergeCell ref="D44:I44"/>
    <mergeCell ref="A46:I48"/>
    <mergeCell ref="A39:I39"/>
    <mergeCell ref="A40:C40"/>
    <mergeCell ref="D40:I40"/>
    <mergeCell ref="A41:C41"/>
    <mergeCell ref="D41:I41"/>
    <mergeCell ref="B42:C42"/>
    <mergeCell ref="E42:I42"/>
    <mergeCell ref="D36:F36"/>
    <mergeCell ref="G36:I36"/>
    <mergeCell ref="A37:B37"/>
    <mergeCell ref="E37:F37"/>
    <mergeCell ref="A38:C38"/>
    <mergeCell ref="D38:I38"/>
    <mergeCell ref="A35:E35"/>
    <mergeCell ref="G35:I35"/>
    <mergeCell ref="A28:E28"/>
    <mergeCell ref="G28:I28"/>
    <mergeCell ref="A29:E29"/>
    <mergeCell ref="G29:I29"/>
    <mergeCell ref="G32:I32"/>
    <mergeCell ref="A33:E33"/>
    <mergeCell ref="G33:I33"/>
    <mergeCell ref="A34:E34"/>
    <mergeCell ref="G34:I34"/>
    <mergeCell ref="K29:K34"/>
    <mergeCell ref="A30:E30"/>
    <mergeCell ref="G30:I30"/>
    <mergeCell ref="A31:E31"/>
    <mergeCell ref="G31:I31"/>
    <mergeCell ref="A32:E32"/>
    <mergeCell ref="K19:L22"/>
    <mergeCell ref="D21:E21"/>
    <mergeCell ref="E22:F22"/>
    <mergeCell ref="C24:I24"/>
    <mergeCell ref="A26:E26"/>
    <mergeCell ref="G26:I26"/>
    <mergeCell ref="K26:K27"/>
    <mergeCell ref="A27:E27"/>
    <mergeCell ref="G27:I27"/>
    <mergeCell ref="A23:B23"/>
    <mergeCell ref="C23:I23"/>
    <mergeCell ref="B13:I13"/>
    <mergeCell ref="B14:I14"/>
    <mergeCell ref="B15:I15"/>
    <mergeCell ref="B16:I16"/>
    <mergeCell ref="A17:A21"/>
    <mergeCell ref="C17:E17"/>
    <mergeCell ref="G17:H17"/>
    <mergeCell ref="B18:B19"/>
    <mergeCell ref="C18:C19"/>
    <mergeCell ref="D18:E19"/>
    <mergeCell ref="F18:F19"/>
    <mergeCell ref="G18:H19"/>
    <mergeCell ref="B11:I11"/>
    <mergeCell ref="A1:I1"/>
    <mergeCell ref="A2:B2"/>
    <mergeCell ref="C2:I2"/>
    <mergeCell ref="A3:I3"/>
    <mergeCell ref="E4:F4"/>
    <mergeCell ref="A5:B5"/>
    <mergeCell ref="C5:I5"/>
    <mergeCell ref="B6:D6"/>
    <mergeCell ref="F6:I6"/>
    <mergeCell ref="A8:B8"/>
    <mergeCell ref="C8:I8"/>
    <mergeCell ref="B10:I10"/>
  </mergeCells>
  <dataValidations count="1">
    <dataValidation type="list" allowBlank="1" showInputMessage="1" showErrorMessage="1" sqref="C5:I5" xr:uid="{00000000-0002-0000-0200-000000000000}">
      <formula1>$K$1:$K$16</formula1>
    </dataValidation>
  </dataValidations>
  <pageMargins left="0.95" right="0.45" top="0.5" bottom="0.5" header="0.3" footer="0.3"/>
  <pageSetup scale="89" orientation="portrait" horizontalDpi="4294967293" r:id="rId1"/>
  <headerFooter>
    <oddFooter>&amp;LAWFC-UMW Workbook R-2020&amp;C&amp;A&amp;RPage  26-8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7"/>
  <sheetViews>
    <sheetView workbookViewId="0">
      <selection activeCell="A4" sqref="A4:H4"/>
    </sheetView>
  </sheetViews>
  <sheetFormatPr defaultColWidth="9.109375" defaultRowHeight="13.2" x14ac:dyDescent="0.25"/>
  <cols>
    <col min="1" max="3" width="9.109375" style="13"/>
    <col min="4" max="4" width="12.44140625" style="13" customWidth="1"/>
    <col min="5" max="5" width="9.109375" style="13"/>
    <col min="6" max="6" width="14.109375" style="13" customWidth="1"/>
    <col min="7" max="7" width="9.109375" style="13"/>
    <col min="8" max="8" width="16.109375" style="13" customWidth="1"/>
    <col min="9" max="16384" width="9.109375" style="13"/>
  </cols>
  <sheetData>
    <row r="1" spans="1:8" ht="21" customHeight="1" x14ac:dyDescent="0.25">
      <c r="A1" s="438" t="s">
        <v>76</v>
      </c>
      <c r="B1" s="438"/>
      <c r="C1" s="438"/>
      <c r="D1" s="438"/>
      <c r="E1" s="438"/>
      <c r="F1" s="438"/>
      <c r="G1" s="438"/>
      <c r="H1" s="438"/>
    </row>
    <row r="2" spans="1:8" ht="22.5" customHeight="1" x14ac:dyDescent="0.25">
      <c r="A2" s="439" t="s">
        <v>71</v>
      </c>
      <c r="B2" s="439"/>
      <c r="C2" s="439"/>
      <c r="D2" s="439"/>
      <c r="E2" s="439"/>
      <c r="F2" s="439"/>
      <c r="G2" s="439"/>
      <c r="H2" s="439"/>
    </row>
    <row r="3" spans="1:8" ht="27.75" customHeight="1" x14ac:dyDescent="0.25">
      <c r="A3" s="440" t="s">
        <v>72</v>
      </c>
      <c r="B3" s="440"/>
      <c r="C3" s="440"/>
      <c r="D3" s="440"/>
      <c r="E3" s="440"/>
      <c r="F3" s="441"/>
      <c r="G3" s="441"/>
      <c r="H3" s="441"/>
    </row>
    <row r="4" spans="1:8" ht="15" customHeight="1" x14ac:dyDescent="0.25">
      <c r="A4" s="442" t="s">
        <v>65</v>
      </c>
      <c r="B4" s="442"/>
      <c r="C4" s="442"/>
      <c r="D4" s="442"/>
      <c r="E4" s="442"/>
      <c r="F4" s="442"/>
      <c r="G4" s="442"/>
      <c r="H4" s="442"/>
    </row>
    <row r="5" spans="1:8" ht="6.75" customHeight="1" x14ac:dyDescent="0.25"/>
    <row r="6" spans="1:8" ht="18.75" customHeight="1" x14ac:dyDescent="0.25">
      <c r="A6" s="444"/>
      <c r="B6" s="444"/>
      <c r="C6" s="444"/>
      <c r="D6" s="444"/>
      <c r="F6" s="445"/>
      <c r="G6" s="445"/>
    </row>
    <row r="7" spans="1:8" s="16" customFormat="1" ht="11.4" x14ac:dyDescent="0.2">
      <c r="A7" s="424" t="s">
        <v>47</v>
      </c>
      <c r="B7" s="424"/>
      <c r="C7" s="424"/>
      <c r="D7" s="424"/>
      <c r="F7" s="446" t="s">
        <v>48</v>
      </c>
      <c r="G7" s="446"/>
    </row>
    <row r="8" spans="1:8" s="16" customFormat="1" ht="3.75" customHeight="1" x14ac:dyDescent="0.2">
      <c r="A8" s="12"/>
      <c r="B8" s="12"/>
      <c r="C8" s="11"/>
      <c r="D8" s="12"/>
    </row>
    <row r="9" spans="1:8" s="17" customFormat="1" ht="18.75" customHeight="1" x14ac:dyDescent="0.25">
      <c r="A9" s="447"/>
      <c r="B9" s="447"/>
      <c r="C9" s="19"/>
      <c r="D9" s="447"/>
      <c r="E9" s="447"/>
      <c r="F9" s="19"/>
      <c r="G9" s="447"/>
      <c r="H9" s="447"/>
    </row>
    <row r="10" spans="1:8" x14ac:dyDescent="0.25">
      <c r="A10" s="424" t="s">
        <v>49</v>
      </c>
      <c r="B10" s="424"/>
      <c r="D10" s="424" t="s">
        <v>50</v>
      </c>
      <c r="E10" s="424"/>
      <c r="G10" s="424" t="s">
        <v>51</v>
      </c>
      <c r="H10" s="424"/>
    </row>
    <row r="11" spans="1:8" ht="4.5" customHeight="1" x14ac:dyDescent="0.25">
      <c r="A11" s="12"/>
      <c r="B11" s="12"/>
      <c r="D11" s="11"/>
      <c r="E11" s="12"/>
      <c r="G11" s="11"/>
      <c r="H11" s="11"/>
    </row>
    <row r="12" spans="1:8" ht="21" customHeight="1" x14ac:dyDescent="0.25">
      <c r="A12" s="435"/>
      <c r="B12" s="435"/>
      <c r="C12" s="435"/>
      <c r="E12" s="431"/>
      <c r="F12" s="431"/>
    </row>
    <row r="13" spans="1:8" x14ac:dyDescent="0.25">
      <c r="A13" s="424" t="s">
        <v>52</v>
      </c>
      <c r="B13" s="424"/>
      <c r="C13" s="424"/>
      <c r="E13" s="424" t="s">
        <v>53</v>
      </c>
      <c r="F13" s="424"/>
    </row>
    <row r="14" spans="1:8" ht="5.25" customHeight="1" x14ac:dyDescent="0.25">
      <c r="A14" s="11"/>
      <c r="B14" s="11"/>
      <c r="C14" s="11"/>
      <c r="E14" s="11"/>
      <c r="F14" s="11"/>
    </row>
    <row r="15" spans="1:8" ht="21.75" customHeight="1" x14ac:dyDescent="0.25">
      <c r="A15" s="430"/>
      <c r="B15" s="430"/>
      <c r="C15" s="430"/>
      <c r="D15" s="430"/>
      <c r="E15" s="443"/>
      <c r="F15" s="443"/>
      <c r="G15" s="443"/>
      <c r="H15" s="443"/>
    </row>
    <row r="16" spans="1:8" x14ac:dyDescent="0.25">
      <c r="A16" s="424" t="s">
        <v>54</v>
      </c>
      <c r="B16" s="424"/>
      <c r="C16" s="424"/>
      <c r="D16" s="424"/>
      <c r="E16" s="424" t="s">
        <v>55</v>
      </c>
      <c r="F16" s="424"/>
      <c r="G16" s="424" t="s">
        <v>56</v>
      </c>
      <c r="H16" s="424"/>
    </row>
    <row r="17" spans="1:8" ht="6" customHeight="1" x14ac:dyDescent="0.25"/>
    <row r="18" spans="1:8" ht="33.75" customHeight="1" x14ac:dyDescent="0.25">
      <c r="A18" s="432" t="s">
        <v>57</v>
      </c>
      <c r="B18" s="432"/>
      <c r="C18" s="433"/>
      <c r="D18" s="434"/>
      <c r="E18" s="434"/>
      <c r="F18" s="434"/>
      <c r="G18" s="434"/>
      <c r="H18" s="434"/>
    </row>
    <row r="19" spans="1:8" ht="6" customHeight="1" x14ac:dyDescent="0.25"/>
    <row r="20" spans="1:8" ht="33.75" customHeight="1" x14ac:dyDescent="0.25">
      <c r="A20" s="432" t="s">
        <v>58</v>
      </c>
      <c r="B20" s="432"/>
      <c r="C20" s="433"/>
      <c r="D20" s="434"/>
      <c r="E20" s="434"/>
      <c r="F20" s="434"/>
      <c r="G20" s="434"/>
      <c r="H20" s="434"/>
    </row>
    <row r="21" spans="1:8" ht="5.25" customHeight="1" x14ac:dyDescent="0.25"/>
    <row r="22" spans="1:8" x14ac:dyDescent="0.25">
      <c r="A22" s="436" t="s">
        <v>73</v>
      </c>
      <c r="B22" s="436"/>
      <c r="C22" s="436"/>
      <c r="D22" s="436"/>
      <c r="E22" s="436"/>
      <c r="F22" s="436"/>
      <c r="G22" s="436"/>
      <c r="H22" s="436"/>
    </row>
    <row r="23" spans="1:8" ht="30.75" customHeight="1" x14ac:dyDescent="0.25">
      <c r="A23" s="435"/>
      <c r="B23" s="435"/>
      <c r="C23" s="435"/>
      <c r="D23" s="435"/>
      <c r="E23" s="435"/>
      <c r="F23" s="435"/>
      <c r="G23" s="435"/>
      <c r="H23" s="435"/>
    </row>
    <row r="24" spans="1:8" ht="6.75" customHeight="1" x14ac:dyDescent="0.25"/>
    <row r="25" spans="1:8" ht="35.25" customHeight="1" x14ac:dyDescent="0.25">
      <c r="A25" s="437" t="s">
        <v>59</v>
      </c>
      <c r="B25" s="437"/>
      <c r="C25" s="437"/>
      <c r="D25" s="437"/>
      <c r="E25" s="437"/>
      <c r="F25" s="437"/>
      <c r="G25" s="437"/>
      <c r="H25" s="437"/>
    </row>
    <row r="26" spans="1:8" ht="29.25" customHeight="1" x14ac:dyDescent="0.25">
      <c r="A26" s="430"/>
      <c r="B26" s="430"/>
      <c r="C26" s="430"/>
      <c r="D26" s="430"/>
      <c r="E26" s="430"/>
      <c r="F26" s="431"/>
      <c r="G26" s="431"/>
      <c r="H26" s="20"/>
    </row>
    <row r="27" spans="1:8" s="10" customFormat="1" ht="13.5" customHeight="1" x14ac:dyDescent="0.2">
      <c r="A27" s="424" t="s">
        <v>47</v>
      </c>
      <c r="B27" s="424"/>
      <c r="C27" s="424"/>
      <c r="D27" s="424" t="s">
        <v>60</v>
      </c>
      <c r="E27" s="424"/>
      <c r="F27" s="429" t="s">
        <v>53</v>
      </c>
      <c r="G27" s="429"/>
      <c r="H27" s="21" t="s">
        <v>61</v>
      </c>
    </row>
    <row r="28" spans="1:8" ht="29.25" customHeight="1" x14ac:dyDescent="0.25">
      <c r="A28" s="430"/>
      <c r="B28" s="430"/>
      <c r="C28" s="430"/>
      <c r="D28" s="430"/>
      <c r="E28" s="430"/>
      <c r="F28" s="431"/>
      <c r="G28" s="431"/>
      <c r="H28" s="20"/>
    </row>
    <row r="29" spans="1:8" s="10" customFormat="1" ht="13.5" customHeight="1" x14ac:dyDescent="0.2">
      <c r="A29" s="424" t="s">
        <v>47</v>
      </c>
      <c r="B29" s="424"/>
      <c r="C29" s="424"/>
      <c r="D29" s="424" t="s">
        <v>60</v>
      </c>
      <c r="E29" s="424"/>
      <c r="F29" s="424" t="s">
        <v>53</v>
      </c>
      <c r="G29" s="424"/>
      <c r="H29" s="16" t="s">
        <v>61</v>
      </c>
    </row>
    <row r="30" spans="1:8" ht="4.5" customHeight="1" x14ac:dyDescent="0.25"/>
    <row r="31" spans="1:8" ht="13.8" x14ac:dyDescent="0.25">
      <c r="A31" s="18" t="s">
        <v>62</v>
      </c>
    </row>
    <row r="32" spans="1:8" x14ac:dyDescent="0.25">
      <c r="A32" s="14"/>
      <c r="B32" s="15" t="s">
        <v>66</v>
      </c>
    </row>
    <row r="33" spans="1:8" ht="24.75" customHeight="1" x14ac:dyDescent="0.25">
      <c r="B33" s="428" t="s">
        <v>59</v>
      </c>
      <c r="C33" s="428"/>
      <c r="D33" s="428"/>
      <c r="E33" s="428"/>
      <c r="F33" s="428"/>
      <c r="G33" s="428"/>
      <c r="H33" s="428"/>
    </row>
    <row r="34" spans="1:8" x14ac:dyDescent="0.25">
      <c r="B34" s="427" t="s">
        <v>67</v>
      </c>
      <c r="C34" s="427"/>
      <c r="D34" s="427"/>
      <c r="E34" s="427"/>
      <c r="F34" s="427"/>
      <c r="G34" s="427"/>
      <c r="H34" s="427"/>
    </row>
    <row r="35" spans="1:8" ht="25.5" customHeight="1" x14ac:dyDescent="0.25">
      <c r="B35" s="427" t="s">
        <v>68</v>
      </c>
      <c r="C35" s="427"/>
      <c r="D35" s="427"/>
      <c r="E35" s="427"/>
      <c r="F35" s="427"/>
      <c r="G35" s="427"/>
      <c r="H35" s="427"/>
    </row>
    <row r="36" spans="1:8" ht="39" customHeight="1" x14ac:dyDescent="0.25">
      <c r="B36" s="427" t="s">
        <v>74</v>
      </c>
      <c r="C36" s="427"/>
      <c r="D36" s="427"/>
      <c r="E36" s="427"/>
      <c r="F36" s="427"/>
      <c r="G36" s="427"/>
      <c r="H36" s="427"/>
    </row>
    <row r="37" spans="1:8" ht="8.25" customHeight="1" x14ac:dyDescent="0.25"/>
    <row r="38" spans="1:8" x14ac:dyDescent="0.25">
      <c r="A38" s="14"/>
      <c r="B38" s="15" t="s">
        <v>69</v>
      </c>
    </row>
    <row r="39" spans="1:8" ht="38.25" customHeight="1" x14ac:dyDescent="0.25">
      <c r="B39" s="428" t="s">
        <v>70</v>
      </c>
      <c r="C39" s="428"/>
      <c r="D39" s="428"/>
      <c r="E39" s="428"/>
      <c r="F39" s="428"/>
      <c r="G39" s="428"/>
      <c r="H39" s="428"/>
    </row>
    <row r="40" spans="1:8" ht="38.25" customHeight="1" x14ac:dyDescent="0.25">
      <c r="B40" s="427" t="s">
        <v>75</v>
      </c>
      <c r="C40" s="427"/>
      <c r="D40" s="427"/>
      <c r="E40" s="427"/>
      <c r="F40" s="427"/>
      <c r="G40" s="427"/>
      <c r="H40" s="427"/>
    </row>
    <row r="41" spans="1:8" ht="0.75" customHeight="1" x14ac:dyDescent="0.25">
      <c r="B41" s="427"/>
      <c r="C41" s="427"/>
      <c r="D41" s="427"/>
      <c r="E41" s="427"/>
      <c r="F41" s="427"/>
      <c r="G41" s="427"/>
      <c r="H41" s="427"/>
    </row>
    <row r="42" spans="1:8" ht="9" customHeight="1" x14ac:dyDescent="0.25"/>
    <row r="43" spans="1:8" x14ac:dyDescent="0.25">
      <c r="A43" s="425"/>
      <c r="B43" s="425"/>
      <c r="C43" s="425"/>
      <c r="D43" s="425"/>
      <c r="F43" s="426"/>
      <c r="G43" s="426"/>
      <c r="H43" s="426"/>
    </row>
    <row r="44" spans="1:8" s="10" customFormat="1" ht="11.4" x14ac:dyDescent="0.2">
      <c r="A44" s="424" t="s">
        <v>63</v>
      </c>
      <c r="B44" s="424"/>
      <c r="C44" s="424"/>
      <c r="D44" s="424"/>
      <c r="F44" s="423" t="s">
        <v>46</v>
      </c>
      <c r="G44" s="423"/>
      <c r="H44" s="423"/>
    </row>
    <row r="45" spans="1:8" ht="8.25" customHeight="1" x14ac:dyDescent="0.25">
      <c r="F45" s="22"/>
      <c r="G45" s="22"/>
      <c r="H45" s="22"/>
    </row>
    <row r="46" spans="1:8" x14ac:dyDescent="0.25">
      <c r="A46" s="425"/>
      <c r="B46" s="425"/>
      <c r="C46" s="425"/>
      <c r="D46" s="425"/>
      <c r="F46" s="426"/>
      <c r="G46" s="426"/>
      <c r="H46" s="426"/>
    </row>
    <row r="47" spans="1:8" s="10" customFormat="1" ht="11.4" x14ac:dyDescent="0.2">
      <c r="A47" s="424" t="s">
        <v>64</v>
      </c>
      <c r="B47" s="424"/>
      <c r="C47" s="424"/>
      <c r="D47" s="424"/>
      <c r="F47" s="424" t="s">
        <v>46</v>
      </c>
      <c r="G47" s="424"/>
      <c r="H47" s="424"/>
    </row>
  </sheetData>
  <mergeCells count="59">
    <mergeCell ref="A13:C13"/>
    <mergeCell ref="E13:F13"/>
    <mergeCell ref="A6:D6"/>
    <mergeCell ref="F6:G6"/>
    <mergeCell ref="A7:D7"/>
    <mergeCell ref="F7:G7"/>
    <mergeCell ref="A9:B9"/>
    <mergeCell ref="D9:E9"/>
    <mergeCell ref="G9:H9"/>
    <mergeCell ref="A10:B10"/>
    <mergeCell ref="D10:E10"/>
    <mergeCell ref="G10:H10"/>
    <mergeCell ref="A12:C12"/>
    <mergeCell ref="E12:F12"/>
    <mergeCell ref="A26:C26"/>
    <mergeCell ref="D26:E26"/>
    <mergeCell ref="F26:G26"/>
    <mergeCell ref="D18:H18"/>
    <mergeCell ref="A1:H1"/>
    <mergeCell ref="A2:H2"/>
    <mergeCell ref="A3:E3"/>
    <mergeCell ref="F3:H3"/>
    <mergeCell ref="A4:H4"/>
    <mergeCell ref="A18:C18"/>
    <mergeCell ref="A15:D15"/>
    <mergeCell ref="E15:F15"/>
    <mergeCell ref="G15:H15"/>
    <mergeCell ref="A16:D16"/>
    <mergeCell ref="E16:F16"/>
    <mergeCell ref="G16:H16"/>
    <mergeCell ref="A20:C20"/>
    <mergeCell ref="D20:H20"/>
    <mergeCell ref="A23:H23"/>
    <mergeCell ref="A22:H22"/>
    <mergeCell ref="A25:H25"/>
    <mergeCell ref="B35:H35"/>
    <mergeCell ref="A27:C27"/>
    <mergeCell ref="D27:E27"/>
    <mergeCell ref="F27:G27"/>
    <mergeCell ref="A28:C28"/>
    <mergeCell ref="D28:E28"/>
    <mergeCell ref="F28:G28"/>
    <mergeCell ref="A29:C29"/>
    <mergeCell ref="D29:E29"/>
    <mergeCell ref="F29:G29"/>
    <mergeCell ref="B33:H33"/>
    <mergeCell ref="B34:H34"/>
    <mergeCell ref="B36:H36"/>
    <mergeCell ref="B39:H39"/>
    <mergeCell ref="B40:H40"/>
    <mergeCell ref="B41:H41"/>
    <mergeCell ref="A43:D43"/>
    <mergeCell ref="F43:H43"/>
    <mergeCell ref="F44:H44"/>
    <mergeCell ref="A44:D44"/>
    <mergeCell ref="A46:D46"/>
    <mergeCell ref="F46:H46"/>
    <mergeCell ref="A47:D47"/>
    <mergeCell ref="F47:H47"/>
  </mergeCells>
  <pageMargins left="0.7" right="0.7" top="0.75" bottom="0.75" header="0.3" footer="0.3"/>
  <pageSetup scale="89" orientation="portrait" r:id="rId1"/>
  <headerFooter>
    <oddFooter>&amp;LAWF UMW Workbook R-1/3/19&amp;C&amp;A&amp;RPage 37-5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F41"/>
  <sheetViews>
    <sheetView workbookViewId="0">
      <selection activeCell="E2" sqref="E2"/>
    </sheetView>
  </sheetViews>
  <sheetFormatPr defaultColWidth="9.109375" defaultRowHeight="13.2" x14ac:dyDescent="0.25"/>
  <cols>
    <col min="1" max="1" width="10.44140625" style="66" customWidth="1"/>
    <col min="2" max="2" width="23.88671875" style="66" customWidth="1"/>
    <col min="3" max="3" width="25.5546875" style="66" customWidth="1"/>
    <col min="4" max="4" width="30.33203125" style="66" customWidth="1"/>
    <col min="5" max="16384" width="9.109375" style="66"/>
  </cols>
  <sheetData>
    <row r="1" spans="1:6" ht="15" customHeight="1" thickBot="1" x14ac:dyDescent="0.3">
      <c r="A1" s="460" t="s">
        <v>116</v>
      </c>
      <c r="B1" s="461"/>
      <c r="C1" s="461"/>
      <c r="D1" s="462"/>
    </row>
    <row r="2" spans="1:6" ht="27.75" customHeight="1" thickBot="1" x14ac:dyDescent="0.3">
      <c r="A2" s="463" t="s">
        <v>623</v>
      </c>
      <c r="B2" s="464"/>
      <c r="C2" s="464"/>
      <c r="D2" s="465"/>
    </row>
    <row r="3" spans="1:6" ht="48.75" customHeight="1" x14ac:dyDescent="0.25">
      <c r="A3" s="466" t="s">
        <v>117</v>
      </c>
      <c r="B3" s="467"/>
      <c r="C3" s="467"/>
      <c r="D3" s="468"/>
    </row>
    <row r="4" spans="1:6" ht="15" customHeight="1" thickBot="1" x14ac:dyDescent="0.3">
      <c r="A4" s="469"/>
      <c r="B4" s="470"/>
      <c r="C4" s="470"/>
      <c r="D4" s="471"/>
    </row>
    <row r="5" spans="1:6" ht="13.8" thickBot="1" x14ac:dyDescent="0.3">
      <c r="A5" s="67" t="s">
        <v>118</v>
      </c>
      <c r="B5" s="472" t="s">
        <v>119</v>
      </c>
      <c r="C5" s="472"/>
      <c r="D5" s="473"/>
    </row>
    <row r="6" spans="1:6" ht="21.6" thickBot="1" x14ac:dyDescent="0.3">
      <c r="A6" s="68"/>
      <c r="B6" s="474"/>
      <c r="C6" s="475"/>
      <c r="D6" s="476"/>
    </row>
    <row r="7" spans="1:6" ht="4.95" customHeight="1" thickBot="1" x14ac:dyDescent="0.3">
      <c r="A7" s="69"/>
      <c r="B7" s="70"/>
      <c r="C7" s="70"/>
      <c r="D7" s="71"/>
    </row>
    <row r="8" spans="1:6" ht="18" thickBot="1" x14ac:dyDescent="0.3">
      <c r="A8" s="72"/>
      <c r="B8" s="73" t="s">
        <v>120</v>
      </c>
      <c r="C8" s="73" t="s">
        <v>121</v>
      </c>
      <c r="D8" s="74" t="s">
        <v>122</v>
      </c>
    </row>
    <row r="9" spans="1:6" s="80" customFormat="1" ht="18.600000000000001" customHeight="1" x14ac:dyDescent="0.25">
      <c r="A9" s="75" t="s">
        <v>47</v>
      </c>
      <c r="B9" s="76"/>
      <c r="C9" s="77"/>
      <c r="D9" s="78"/>
      <c r="E9" s="79"/>
      <c r="F9" s="66"/>
    </row>
    <row r="10" spans="1:6" s="80" customFormat="1" ht="18.600000000000001" customHeight="1" x14ac:dyDescent="0.25">
      <c r="A10" s="81" t="s">
        <v>123</v>
      </c>
      <c r="B10" s="82"/>
      <c r="C10" s="83"/>
      <c r="D10" s="84"/>
      <c r="E10" s="79"/>
    </row>
    <row r="11" spans="1:6" s="80" customFormat="1" ht="18.600000000000001" customHeight="1" x14ac:dyDescent="0.25">
      <c r="A11" s="81" t="s">
        <v>124</v>
      </c>
      <c r="B11" s="85"/>
      <c r="C11" s="85"/>
      <c r="D11" s="86"/>
      <c r="E11" s="79"/>
    </row>
    <row r="12" spans="1:6" s="80" customFormat="1" ht="18.600000000000001" customHeight="1" x14ac:dyDescent="0.25">
      <c r="A12" s="81" t="s">
        <v>125</v>
      </c>
      <c r="B12" s="83"/>
      <c r="C12" s="83"/>
      <c r="D12" s="84"/>
      <c r="E12" s="79"/>
    </row>
    <row r="13" spans="1:6" s="80" customFormat="1" ht="18.600000000000001" customHeight="1" thickBot="1" x14ac:dyDescent="0.3">
      <c r="A13" s="81" t="s">
        <v>126</v>
      </c>
      <c r="B13" s="87"/>
      <c r="C13" s="85"/>
      <c r="D13" s="88"/>
      <c r="E13" s="79"/>
    </row>
    <row r="14" spans="1:6" ht="13.8" thickBot="1" x14ac:dyDescent="0.3">
      <c r="A14" s="89"/>
      <c r="B14" s="90" t="s">
        <v>127</v>
      </c>
      <c r="C14" s="90" t="s">
        <v>128</v>
      </c>
      <c r="D14" s="91" t="s">
        <v>129</v>
      </c>
    </row>
    <row r="15" spans="1:6" ht="18.600000000000001" customHeight="1" x14ac:dyDescent="0.25">
      <c r="A15" s="75" t="s">
        <v>47</v>
      </c>
      <c r="B15" s="76"/>
      <c r="C15" s="77"/>
      <c r="D15" s="78"/>
    </row>
    <row r="16" spans="1:6" ht="18.600000000000001" customHeight="1" x14ac:dyDescent="0.25">
      <c r="A16" s="81" t="s">
        <v>123</v>
      </c>
      <c r="B16" s="82"/>
      <c r="C16" s="83"/>
      <c r="D16" s="84"/>
    </row>
    <row r="17" spans="1:4" ht="18.600000000000001" customHeight="1" x14ac:dyDescent="0.25">
      <c r="A17" s="81" t="s">
        <v>124</v>
      </c>
      <c r="B17" s="85"/>
      <c r="C17" s="85"/>
      <c r="D17" s="86"/>
    </row>
    <row r="18" spans="1:4" ht="18.600000000000001" customHeight="1" x14ac:dyDescent="0.25">
      <c r="A18" s="81" t="s">
        <v>125</v>
      </c>
      <c r="B18" s="83"/>
      <c r="C18" s="83"/>
      <c r="D18" s="84"/>
    </row>
    <row r="19" spans="1:4" ht="18.600000000000001" customHeight="1" thickBot="1" x14ac:dyDescent="0.3">
      <c r="A19" s="81" t="s">
        <v>126</v>
      </c>
      <c r="B19" s="87"/>
      <c r="C19" s="85"/>
      <c r="D19" s="88"/>
    </row>
    <row r="20" spans="1:4" ht="13.8" thickBot="1" x14ac:dyDescent="0.3">
      <c r="A20" s="89"/>
      <c r="B20" s="92" t="s">
        <v>130</v>
      </c>
      <c r="C20" s="90" t="s">
        <v>131</v>
      </c>
      <c r="D20" s="91" t="s">
        <v>132</v>
      </c>
    </row>
    <row r="21" spans="1:4" ht="18.600000000000001" customHeight="1" x14ac:dyDescent="0.25">
      <c r="A21" s="75" t="s">
        <v>47</v>
      </c>
      <c r="B21" s="76"/>
      <c r="C21" s="77"/>
      <c r="D21" s="78"/>
    </row>
    <row r="22" spans="1:4" ht="18.600000000000001" customHeight="1" x14ac:dyDescent="0.25">
      <c r="A22" s="81" t="s">
        <v>123</v>
      </c>
      <c r="B22" s="82"/>
      <c r="C22" s="83"/>
      <c r="D22" s="84"/>
    </row>
    <row r="23" spans="1:4" ht="18.600000000000001" customHeight="1" x14ac:dyDescent="0.25">
      <c r="A23" s="81" t="s">
        <v>124</v>
      </c>
      <c r="B23" s="85"/>
      <c r="C23" s="85"/>
      <c r="D23" s="86"/>
    </row>
    <row r="24" spans="1:4" ht="18.600000000000001" customHeight="1" x14ac:dyDescent="0.25">
      <c r="A24" s="81" t="s">
        <v>125</v>
      </c>
      <c r="B24" s="83"/>
      <c r="C24" s="83"/>
      <c r="D24" s="84"/>
    </row>
    <row r="25" spans="1:4" ht="18.600000000000001" customHeight="1" thickBot="1" x14ac:dyDescent="0.3">
      <c r="A25" s="81" t="s">
        <v>126</v>
      </c>
      <c r="B25" s="87"/>
      <c r="C25" s="85"/>
      <c r="D25" s="93"/>
    </row>
    <row r="26" spans="1:4" ht="18" thickBot="1" x14ac:dyDescent="0.3">
      <c r="A26" s="89"/>
      <c r="B26" s="94" t="s">
        <v>133</v>
      </c>
      <c r="C26" s="95" t="s">
        <v>134</v>
      </c>
      <c r="D26" s="74" t="s">
        <v>135</v>
      </c>
    </row>
    <row r="27" spans="1:4" ht="18.600000000000001" customHeight="1" x14ac:dyDescent="0.25">
      <c r="A27" s="75" t="s">
        <v>47</v>
      </c>
      <c r="B27" s="96"/>
      <c r="C27" s="97"/>
      <c r="D27" s="78"/>
    </row>
    <row r="28" spans="1:4" ht="18.600000000000001" customHeight="1" x14ac:dyDescent="0.25">
      <c r="A28" s="81" t="s">
        <v>123</v>
      </c>
      <c r="B28" s="98"/>
      <c r="C28" s="99"/>
      <c r="D28" s="84"/>
    </row>
    <row r="29" spans="1:4" ht="18.600000000000001" customHeight="1" x14ac:dyDescent="0.25">
      <c r="A29" s="81" t="s">
        <v>124</v>
      </c>
      <c r="B29" s="100"/>
      <c r="C29" s="101"/>
      <c r="D29" s="86"/>
    </row>
    <row r="30" spans="1:4" ht="18.600000000000001" customHeight="1" x14ac:dyDescent="0.25">
      <c r="A30" s="81" t="s">
        <v>125</v>
      </c>
      <c r="B30" s="102"/>
      <c r="C30" s="99"/>
      <c r="D30" s="84"/>
    </row>
    <row r="31" spans="1:4" ht="18.600000000000001" customHeight="1" thickBot="1" x14ac:dyDescent="0.3">
      <c r="A31" s="81" t="s">
        <v>126</v>
      </c>
      <c r="B31" s="103"/>
      <c r="C31" s="101"/>
      <c r="D31" s="93"/>
    </row>
    <row r="32" spans="1:4" ht="18.600000000000001" customHeight="1" thickBot="1" x14ac:dyDescent="0.3">
      <c r="A32" s="448"/>
      <c r="B32" s="449"/>
      <c r="C32" s="104"/>
      <c r="D32" s="105"/>
    </row>
    <row r="33" spans="1:4" ht="18.600000000000001" customHeight="1" x14ac:dyDescent="0.25">
      <c r="A33" s="450" t="s">
        <v>136</v>
      </c>
      <c r="B33" s="451"/>
      <c r="C33" s="106"/>
      <c r="D33" s="105"/>
    </row>
    <row r="34" spans="1:4" ht="18.600000000000001" customHeight="1" x14ac:dyDescent="0.25">
      <c r="A34" s="452"/>
      <c r="B34" s="453"/>
      <c r="C34" s="106"/>
      <c r="D34" s="105"/>
    </row>
    <row r="35" spans="1:4" ht="18.600000000000001" customHeight="1" x14ac:dyDescent="0.25">
      <c r="A35" s="452"/>
      <c r="B35" s="453"/>
      <c r="C35" s="106"/>
      <c r="D35" s="107"/>
    </row>
    <row r="36" spans="1:4" ht="18.600000000000001" customHeight="1" x14ac:dyDescent="0.25">
      <c r="A36" s="452"/>
      <c r="B36" s="453"/>
      <c r="C36" s="108"/>
      <c r="D36" s="109"/>
    </row>
    <row r="37" spans="1:4" ht="18.600000000000001" customHeight="1" x14ac:dyDescent="0.25">
      <c r="A37" s="452"/>
      <c r="B37" s="453"/>
      <c r="C37" s="106"/>
      <c r="D37" s="105"/>
    </row>
    <row r="38" spans="1:4" ht="18.600000000000001" customHeight="1" x14ac:dyDescent="0.25">
      <c r="A38" s="452"/>
      <c r="B38" s="453"/>
      <c r="C38" s="106"/>
      <c r="D38" s="105"/>
    </row>
    <row r="39" spans="1:4" ht="18.600000000000001" customHeight="1" x14ac:dyDescent="0.25">
      <c r="A39" s="452"/>
      <c r="B39" s="453"/>
      <c r="C39" s="110" t="s">
        <v>137</v>
      </c>
      <c r="D39" s="111"/>
    </row>
    <row r="40" spans="1:4" ht="18.600000000000001" customHeight="1" x14ac:dyDescent="0.25">
      <c r="A40" s="452"/>
      <c r="B40" s="453"/>
      <c r="C40" s="456" t="s">
        <v>138</v>
      </c>
      <c r="D40" s="457"/>
    </row>
    <row r="41" spans="1:4" ht="18.600000000000001" customHeight="1" thickBot="1" x14ac:dyDescent="0.3">
      <c r="A41" s="454"/>
      <c r="B41" s="455"/>
      <c r="C41" s="458"/>
      <c r="D41" s="459"/>
    </row>
  </sheetData>
  <mergeCells count="9">
    <mergeCell ref="A32:B32"/>
    <mergeCell ref="A33:B41"/>
    <mergeCell ref="C40:D41"/>
    <mergeCell ref="A1:D1"/>
    <mergeCell ref="A2:D2"/>
    <mergeCell ref="A3:D3"/>
    <mergeCell ref="A4:D4"/>
    <mergeCell ref="B5:D5"/>
    <mergeCell ref="B6:D6"/>
  </mergeCells>
  <pageMargins left="1.2" right="0.45" top="0.59" bottom="0.8" header="0.3" footer="0.5"/>
  <pageSetup scale="92" orientation="portrait" horizontalDpi="4294967293" r:id="rId1"/>
  <headerFooter>
    <oddFooter>&amp;L&amp;9AWFC-UMW Workbook R-10/31/16&amp;C&amp;K06-016&amp;A&amp;RPage  26-1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7"/>
  <sheetViews>
    <sheetView workbookViewId="0">
      <selection activeCell="A12" sqref="A12"/>
    </sheetView>
  </sheetViews>
  <sheetFormatPr defaultColWidth="9.109375" defaultRowHeight="13.8" x14ac:dyDescent="0.25"/>
  <cols>
    <col min="1" max="1" width="17.109375" style="145" customWidth="1"/>
    <col min="2" max="4" width="17.109375" style="112" customWidth="1"/>
    <col min="5" max="5" width="9.109375" style="112"/>
    <col min="6" max="6" width="23.6640625" style="112" bestFit="1" customWidth="1"/>
    <col min="7" max="8" width="9.109375" style="112"/>
    <col min="9" max="10" width="11" style="112" customWidth="1"/>
    <col min="11" max="16384" width="9.109375" style="112"/>
  </cols>
  <sheetData>
    <row r="1" spans="1:10" ht="15.6" x14ac:dyDescent="0.3">
      <c r="A1" s="488" t="s">
        <v>139</v>
      </c>
      <c r="B1" s="488"/>
      <c r="C1" s="488"/>
      <c r="D1" s="488"/>
      <c r="E1" s="488"/>
      <c r="F1" s="488"/>
      <c r="G1" s="488"/>
      <c r="H1" s="488"/>
      <c r="I1" s="488"/>
      <c r="J1" s="488"/>
    </row>
    <row r="2" spans="1:10" ht="21.6" thickBot="1" x14ac:dyDescent="0.45">
      <c r="A2" s="1166" t="s">
        <v>76</v>
      </c>
      <c r="B2" s="1166"/>
      <c r="C2" s="1166"/>
      <c r="D2" s="1166"/>
      <c r="E2" s="1166"/>
      <c r="F2" s="1166"/>
      <c r="G2" s="1166"/>
      <c r="H2" s="1166"/>
      <c r="I2" s="1166"/>
      <c r="J2" s="1166"/>
    </row>
    <row r="3" spans="1:10" ht="16.2" thickBot="1" x14ac:dyDescent="0.35">
      <c r="A3" s="1164"/>
      <c r="B3" s="1165"/>
      <c r="C3" s="1165"/>
      <c r="D3" s="1165"/>
      <c r="E3" s="489" t="s">
        <v>141</v>
      </c>
      <c r="F3" s="489"/>
      <c r="G3" s="490"/>
      <c r="H3" s="491"/>
      <c r="I3" s="491"/>
      <c r="J3" s="492"/>
    </row>
    <row r="4" spans="1:10" x14ac:dyDescent="0.25">
      <c r="A4" s="113"/>
    </row>
    <row r="5" spans="1:10" ht="42.75" customHeight="1" x14ac:dyDescent="0.25">
      <c r="A5" s="493" t="s">
        <v>142</v>
      </c>
      <c r="B5" s="493"/>
      <c r="C5" s="493"/>
      <c r="D5" s="493"/>
      <c r="E5" s="493"/>
      <c r="F5" s="493"/>
      <c r="G5" s="493"/>
      <c r="H5" s="493"/>
      <c r="I5" s="493"/>
      <c r="J5" s="493"/>
    </row>
    <row r="6" spans="1:10" s="114" customFormat="1" ht="14.4" thickBot="1" x14ac:dyDescent="0.3">
      <c r="A6" s="113"/>
    </row>
    <row r="7" spans="1:10" s="119" customFormat="1" ht="41.4" x14ac:dyDescent="0.25">
      <c r="A7" s="115" t="s">
        <v>143</v>
      </c>
      <c r="B7" s="116" t="s">
        <v>144</v>
      </c>
      <c r="C7" s="117" t="s">
        <v>145</v>
      </c>
      <c r="D7" s="117" t="s">
        <v>123</v>
      </c>
      <c r="E7" s="117" t="s">
        <v>53</v>
      </c>
      <c r="F7" s="117" t="s">
        <v>146</v>
      </c>
      <c r="G7" s="117" t="s">
        <v>147</v>
      </c>
      <c r="H7" s="117" t="s">
        <v>148</v>
      </c>
      <c r="I7" s="117" t="s">
        <v>149</v>
      </c>
      <c r="J7" s="118" t="s">
        <v>150</v>
      </c>
    </row>
    <row r="8" spans="1:10" x14ac:dyDescent="0.25">
      <c r="A8" s="120" t="s">
        <v>151</v>
      </c>
      <c r="B8" s="121"/>
      <c r="C8" s="122"/>
      <c r="D8" s="123"/>
      <c r="E8" s="124"/>
      <c r="F8" s="125"/>
      <c r="G8" s="126"/>
      <c r="H8" s="126"/>
      <c r="I8" s="127" t="s">
        <v>152</v>
      </c>
      <c r="J8" s="128"/>
    </row>
    <row r="9" spans="1:10" x14ac:dyDescent="0.25">
      <c r="A9" s="120" t="s">
        <v>153</v>
      </c>
      <c r="B9" s="121"/>
      <c r="C9" s="122"/>
      <c r="D9" s="122"/>
      <c r="E9" s="124"/>
      <c r="F9" s="122"/>
      <c r="G9" s="126"/>
      <c r="H9" s="126"/>
      <c r="I9" s="127" t="s">
        <v>154</v>
      </c>
      <c r="J9" s="128"/>
    </row>
    <row r="10" spans="1:10" x14ac:dyDescent="0.25">
      <c r="A10" s="120" t="s">
        <v>155</v>
      </c>
      <c r="B10" s="121"/>
      <c r="C10" s="122"/>
      <c r="D10" s="122"/>
      <c r="E10" s="124"/>
      <c r="F10" s="122"/>
      <c r="G10" s="126"/>
      <c r="H10" s="126"/>
      <c r="I10" s="127" t="s">
        <v>152</v>
      </c>
      <c r="J10" s="128"/>
    </row>
    <row r="11" spans="1:10" x14ac:dyDescent="0.25">
      <c r="A11" s="120" t="s">
        <v>156</v>
      </c>
      <c r="B11" s="121"/>
      <c r="C11" s="122"/>
      <c r="D11" s="122"/>
      <c r="E11" s="124"/>
      <c r="F11" s="122"/>
      <c r="G11" s="126"/>
      <c r="H11" s="126"/>
      <c r="I11" s="127" t="s">
        <v>154</v>
      </c>
      <c r="J11" s="128"/>
    </row>
    <row r="12" spans="1:10" ht="55.2" x14ac:dyDescent="0.25">
      <c r="A12" s="1167" t="s">
        <v>157</v>
      </c>
      <c r="B12" s="121"/>
      <c r="C12" s="122"/>
      <c r="D12" s="122"/>
      <c r="E12" s="124"/>
      <c r="F12" s="122"/>
      <c r="G12" s="126"/>
      <c r="H12" s="126"/>
      <c r="I12" s="127" t="s">
        <v>152</v>
      </c>
      <c r="J12" s="128"/>
    </row>
    <row r="13" spans="1:10" ht="27.6" x14ac:dyDescent="0.25">
      <c r="A13" s="120" t="s">
        <v>158</v>
      </c>
      <c r="B13" s="121"/>
      <c r="C13" s="122"/>
      <c r="D13" s="122"/>
      <c r="E13" s="124"/>
      <c r="F13" s="122"/>
      <c r="G13" s="126"/>
      <c r="H13" s="126"/>
      <c r="I13" s="127" t="s">
        <v>152</v>
      </c>
      <c r="J13" s="128"/>
    </row>
    <row r="14" spans="1:10" ht="55.2" x14ac:dyDescent="0.25">
      <c r="A14" s="120" t="s">
        <v>159</v>
      </c>
      <c r="B14" s="121"/>
      <c r="C14" s="122"/>
      <c r="D14" s="122"/>
      <c r="E14" s="124"/>
      <c r="F14" s="122"/>
      <c r="G14" s="126"/>
      <c r="H14" s="126"/>
      <c r="I14" s="127" t="s">
        <v>154</v>
      </c>
      <c r="J14" s="128"/>
    </row>
    <row r="15" spans="1:10" ht="28.2" thickBot="1" x14ac:dyDescent="0.3">
      <c r="A15" s="129" t="s">
        <v>160</v>
      </c>
      <c r="B15" s="130"/>
      <c r="C15" s="131"/>
      <c r="D15" s="131"/>
      <c r="E15" s="132"/>
      <c r="F15" s="131"/>
      <c r="G15" s="133"/>
      <c r="H15" s="133"/>
      <c r="I15" s="134" t="s">
        <v>154</v>
      </c>
      <c r="J15" s="135"/>
    </row>
    <row r="16" spans="1:10" s="114" customFormat="1" ht="14.4" thickBot="1" x14ac:dyDescent="0.3">
      <c r="A16" s="113"/>
      <c r="E16" s="136"/>
      <c r="G16" s="137"/>
      <c r="H16" s="137"/>
    </row>
    <row r="17" spans="1:10" ht="28.5" customHeight="1" x14ac:dyDescent="0.25">
      <c r="A17" s="477" t="s">
        <v>161</v>
      </c>
      <c r="B17" s="478"/>
      <c r="C17" s="138" t="s">
        <v>162</v>
      </c>
      <c r="D17" s="114"/>
      <c r="E17" s="479" t="s">
        <v>163</v>
      </c>
      <c r="F17" s="480"/>
      <c r="G17" s="480"/>
      <c r="H17" s="480"/>
      <c r="I17" s="480"/>
      <c r="J17" s="481"/>
    </row>
    <row r="18" spans="1:10" x14ac:dyDescent="0.25">
      <c r="A18" s="139"/>
      <c r="B18" s="140" t="s">
        <v>164</v>
      </c>
      <c r="C18" s="141"/>
      <c r="D18" s="114"/>
      <c r="E18" s="482"/>
      <c r="F18" s="483"/>
      <c r="G18" s="483"/>
      <c r="H18" s="483"/>
      <c r="I18" s="483"/>
      <c r="J18" s="484"/>
    </row>
    <row r="19" spans="1:10" x14ac:dyDescent="0.25">
      <c r="A19" s="139"/>
      <c r="B19" s="140"/>
      <c r="C19" s="141"/>
      <c r="D19" s="114"/>
      <c r="E19" s="482"/>
      <c r="F19" s="483"/>
      <c r="G19" s="483"/>
      <c r="H19" s="483"/>
      <c r="I19" s="483"/>
      <c r="J19" s="484"/>
    </row>
    <row r="20" spans="1:10" x14ac:dyDescent="0.25">
      <c r="A20" s="139"/>
      <c r="B20" s="140"/>
      <c r="C20" s="141"/>
      <c r="D20" s="114"/>
      <c r="E20" s="482"/>
      <c r="F20" s="483"/>
      <c r="G20" s="483"/>
      <c r="H20" s="483"/>
      <c r="I20" s="483"/>
      <c r="J20" s="484"/>
    </row>
    <row r="21" spans="1:10" x14ac:dyDescent="0.25">
      <c r="A21" s="139"/>
      <c r="B21" s="140"/>
      <c r="C21" s="141"/>
      <c r="D21" s="114"/>
      <c r="E21" s="482"/>
      <c r="F21" s="483"/>
      <c r="G21" s="483"/>
      <c r="H21" s="483"/>
      <c r="I21" s="483"/>
      <c r="J21" s="484"/>
    </row>
    <row r="22" spans="1:10" x14ac:dyDescent="0.25">
      <c r="A22" s="139"/>
      <c r="B22" s="140"/>
      <c r="C22" s="141"/>
      <c r="D22" s="114"/>
      <c r="E22" s="482"/>
      <c r="F22" s="483"/>
      <c r="G22" s="483"/>
      <c r="H22" s="483"/>
      <c r="I22" s="483"/>
      <c r="J22" s="484"/>
    </row>
    <row r="23" spans="1:10" ht="14.4" thickBot="1" x14ac:dyDescent="0.3">
      <c r="A23" s="142"/>
      <c r="B23" s="143" t="s">
        <v>165</v>
      </c>
      <c r="C23" s="144"/>
      <c r="D23" s="114"/>
      <c r="E23" s="485"/>
      <c r="F23" s="486"/>
      <c r="G23" s="486"/>
      <c r="H23" s="486"/>
      <c r="I23" s="486"/>
      <c r="J23" s="487"/>
    </row>
    <row r="24" spans="1:10" x14ac:dyDescent="0.25">
      <c r="A24" s="112"/>
    </row>
    <row r="25" spans="1:10" x14ac:dyDescent="0.25">
      <c r="A25" s="112"/>
    </row>
    <row r="26" spans="1:10" x14ac:dyDescent="0.25">
      <c r="A26" s="112"/>
    </row>
    <row r="27" spans="1:10" x14ac:dyDescent="0.25">
      <c r="A27" s="112"/>
    </row>
    <row r="28" spans="1:10" x14ac:dyDescent="0.25">
      <c r="A28" s="112"/>
    </row>
    <row r="29" spans="1:10" x14ac:dyDescent="0.25">
      <c r="A29" s="112"/>
    </row>
    <row r="30" spans="1:10" x14ac:dyDescent="0.25">
      <c r="A30" s="112"/>
    </row>
    <row r="31" spans="1:10" x14ac:dyDescent="0.25">
      <c r="A31" s="112"/>
    </row>
    <row r="32" spans="1:10"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sheetData>
  <mergeCells count="8">
    <mergeCell ref="A17:B17"/>
    <mergeCell ref="E17:J23"/>
    <mergeCell ref="A1:J1"/>
    <mergeCell ref="A2:J2"/>
    <mergeCell ref="B3:D3"/>
    <mergeCell ref="E3:F3"/>
    <mergeCell ref="G3:J3"/>
    <mergeCell ref="A5:J5"/>
  </mergeCells>
  <pageMargins left="0.7" right="0.7" top="0.75" bottom="0.75" header="0.3" footer="0.3"/>
  <pageSetup scale="88" orientation="landscape" r:id="rId1"/>
  <headerFooter>
    <oddFooter>&amp;LAWF UMW Training Workbook Revised: 10/31/16&amp;C&amp;A&amp;RPage  26-2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33"/>
  <sheetViews>
    <sheetView workbookViewId="0">
      <selection activeCell="E12" sqref="E12"/>
    </sheetView>
  </sheetViews>
  <sheetFormatPr defaultColWidth="9.109375" defaultRowHeight="13.8" x14ac:dyDescent="0.25"/>
  <cols>
    <col min="1" max="1" width="45.33203125" style="112" customWidth="1"/>
    <col min="2" max="2" width="55.109375" style="112" customWidth="1"/>
    <col min="3" max="16384" width="9.109375" style="112"/>
  </cols>
  <sheetData>
    <row r="1" spans="1:2" ht="33" customHeight="1" x14ac:dyDescent="0.25">
      <c r="A1" s="146" t="s">
        <v>166</v>
      </c>
      <c r="B1" s="147"/>
    </row>
    <row r="2" spans="1:2" ht="18" x14ac:dyDescent="0.25">
      <c r="B2" s="148" t="s">
        <v>167</v>
      </c>
    </row>
    <row r="3" spans="1:2" ht="15.6" x14ac:dyDescent="0.25">
      <c r="A3" s="149"/>
    </row>
    <row r="4" spans="1:2" x14ac:dyDescent="0.25">
      <c r="A4" s="146" t="s">
        <v>46</v>
      </c>
      <c r="B4" s="147"/>
    </row>
    <row r="5" spans="1:2" ht="15.6" x14ac:dyDescent="0.25">
      <c r="A5" s="149"/>
    </row>
    <row r="6" spans="1:2" ht="15.6" x14ac:dyDescent="0.25">
      <c r="A6" s="149"/>
    </row>
    <row r="7" spans="1:2" ht="15.6" x14ac:dyDescent="0.25">
      <c r="A7" s="150"/>
    </row>
    <row r="8" spans="1:2" ht="15.6" x14ac:dyDescent="0.25">
      <c r="A8" s="150"/>
    </row>
    <row r="9" spans="1:2" ht="15.6" x14ac:dyDescent="0.25">
      <c r="A9" s="150" t="s">
        <v>168</v>
      </c>
    </row>
    <row r="10" spans="1:2" ht="11.25" customHeight="1" x14ac:dyDescent="0.25">
      <c r="A10" s="151"/>
    </row>
    <row r="11" spans="1:2" ht="81" customHeight="1" x14ac:dyDescent="0.25">
      <c r="A11" s="494" t="s">
        <v>169</v>
      </c>
      <c r="B11" s="494"/>
    </row>
    <row r="12" spans="1:2" ht="9" customHeight="1" x14ac:dyDescent="0.25">
      <c r="A12" s="151"/>
    </row>
    <row r="13" spans="1:2" ht="62.25" customHeight="1" x14ac:dyDescent="0.25">
      <c r="A13" s="494" t="s">
        <v>170</v>
      </c>
      <c r="B13" s="494"/>
    </row>
    <row r="14" spans="1:2" ht="7.5" customHeight="1" x14ac:dyDescent="0.25">
      <c r="A14" s="151"/>
    </row>
    <row r="15" spans="1:2" ht="93.75" customHeight="1" x14ac:dyDescent="0.25">
      <c r="A15" s="494" t="s">
        <v>171</v>
      </c>
      <c r="B15" s="494"/>
    </row>
    <row r="16" spans="1:2" ht="15.6" x14ac:dyDescent="0.25">
      <c r="A16" s="151"/>
    </row>
    <row r="17" spans="1:2" ht="61.5" customHeight="1" x14ac:dyDescent="0.25">
      <c r="A17" s="494" t="s">
        <v>172</v>
      </c>
      <c r="B17" s="494"/>
    </row>
    <row r="18" spans="1:2" ht="15.6" x14ac:dyDescent="0.25">
      <c r="A18" s="151"/>
    </row>
    <row r="19" spans="1:2" ht="15.75" customHeight="1" x14ac:dyDescent="0.25">
      <c r="A19" s="152" t="s">
        <v>173</v>
      </c>
      <c r="B19" s="152"/>
    </row>
    <row r="20" spans="1:2" ht="9" customHeight="1" x14ac:dyDescent="0.25">
      <c r="A20" s="153"/>
    </row>
    <row r="21" spans="1:2" ht="14.4" x14ac:dyDescent="0.25">
      <c r="A21" s="154"/>
      <c r="B21" s="155" t="s">
        <v>174</v>
      </c>
    </row>
    <row r="22" spans="1:2" ht="14.4" x14ac:dyDescent="0.25">
      <c r="A22" s="154"/>
    </row>
    <row r="23" spans="1:2" ht="14.4" x14ac:dyDescent="0.25">
      <c r="A23" s="156"/>
    </row>
    <row r="24" spans="1:2" ht="14.4" x14ac:dyDescent="0.25">
      <c r="A24" s="153" t="s">
        <v>175</v>
      </c>
    </row>
    <row r="25" spans="1:2" ht="14.4" x14ac:dyDescent="0.25">
      <c r="A25" s="153" t="s">
        <v>176</v>
      </c>
    </row>
    <row r="26" spans="1:2" ht="14.4" x14ac:dyDescent="0.25">
      <c r="A26" s="153" t="s">
        <v>177</v>
      </c>
    </row>
    <row r="27" spans="1:2" ht="14.4" x14ac:dyDescent="0.25">
      <c r="A27" s="153" t="s">
        <v>178</v>
      </c>
    </row>
    <row r="28" spans="1:2" ht="8.25" customHeight="1" x14ac:dyDescent="0.25">
      <c r="A28" s="153"/>
    </row>
    <row r="29" spans="1:2" ht="14.4" x14ac:dyDescent="0.25">
      <c r="A29" s="157" t="s">
        <v>179</v>
      </c>
    </row>
    <row r="31" spans="1:2" ht="14.4" x14ac:dyDescent="0.25">
      <c r="A31" s="158" t="s">
        <v>180</v>
      </c>
      <c r="B31" s="147"/>
    </row>
    <row r="32" spans="1:2" x14ac:dyDescent="0.25">
      <c r="B32" s="159" t="s">
        <v>181</v>
      </c>
    </row>
    <row r="33" spans="1:1" x14ac:dyDescent="0.25">
      <c r="A33" s="112" t="s">
        <v>182</v>
      </c>
    </row>
  </sheetData>
  <mergeCells count="4">
    <mergeCell ref="A11:B11"/>
    <mergeCell ref="A13:B13"/>
    <mergeCell ref="A15:B15"/>
    <mergeCell ref="A17:B17"/>
  </mergeCells>
  <pageMargins left="0.7" right="0.7" top="0.75" bottom="0.75" header="0.3" footer="0.3"/>
  <pageSetup scale="92" orientation="portrait" r:id="rId1"/>
  <headerFooter>
    <oddFooter>&amp;L&amp;9AWF UMW Workbook: Revised: 10/31/16&amp;C&amp;8
&amp;A Page &amp;P of &amp;N&amp;R&amp;10Page  26-3</oddFooter>
  </headerFooter>
  <rowBreaks count="1" manualBreakCount="1">
    <brk id="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5"/>
  <sheetViews>
    <sheetView workbookViewId="0">
      <selection activeCell="E12" sqref="E12"/>
    </sheetView>
  </sheetViews>
  <sheetFormatPr defaultColWidth="9.109375" defaultRowHeight="13.8" x14ac:dyDescent="0.25"/>
  <cols>
    <col min="1" max="1" width="92.44140625" style="162" customWidth="1"/>
    <col min="2" max="16384" width="9.109375" style="112"/>
  </cols>
  <sheetData>
    <row r="1" spans="1:1" ht="17.399999999999999" x14ac:dyDescent="0.3">
      <c r="A1" s="160" t="s">
        <v>183</v>
      </c>
    </row>
    <row r="3" spans="1:1" x14ac:dyDescent="0.25">
      <c r="A3" s="161" t="s">
        <v>184</v>
      </c>
    </row>
    <row r="4" spans="1:1" ht="41.4" x14ac:dyDescent="0.25">
      <c r="A4" s="162" t="s">
        <v>185</v>
      </c>
    </row>
    <row r="6" spans="1:1" x14ac:dyDescent="0.25">
      <c r="A6" s="161" t="s">
        <v>186</v>
      </c>
    </row>
    <row r="7" spans="1:1" x14ac:dyDescent="0.25">
      <c r="A7" s="162" t="s">
        <v>187</v>
      </c>
    </row>
    <row r="8" spans="1:1" ht="15.75" customHeight="1" x14ac:dyDescent="0.25">
      <c r="A8" s="163" t="s">
        <v>188</v>
      </c>
    </row>
    <row r="9" spans="1:1" ht="15.75" customHeight="1" x14ac:dyDescent="0.25">
      <c r="A9" s="163" t="s">
        <v>189</v>
      </c>
    </row>
    <row r="10" spans="1:1" x14ac:dyDescent="0.25">
      <c r="A10" s="163" t="s">
        <v>190</v>
      </c>
    </row>
    <row r="12" spans="1:1" x14ac:dyDescent="0.25">
      <c r="A12" s="162" t="s">
        <v>191</v>
      </c>
    </row>
    <row r="14" spans="1:1" ht="27.6" x14ac:dyDescent="0.25">
      <c r="A14" s="162" t="s">
        <v>192</v>
      </c>
    </row>
    <row r="16" spans="1:1" ht="27.6" x14ac:dyDescent="0.25">
      <c r="A16" s="162" t="s">
        <v>193</v>
      </c>
    </row>
    <row r="18" spans="1:1" x14ac:dyDescent="0.25">
      <c r="A18" s="162" t="s">
        <v>194</v>
      </c>
    </row>
    <row r="20" spans="1:1" x14ac:dyDescent="0.25">
      <c r="A20" s="162" t="s">
        <v>195</v>
      </c>
    </row>
    <row r="21" spans="1:1" ht="27.6" x14ac:dyDescent="0.25">
      <c r="A21" s="162" t="s">
        <v>196</v>
      </c>
    </row>
    <row r="23" spans="1:1" x14ac:dyDescent="0.25">
      <c r="A23" s="162" t="s">
        <v>197</v>
      </c>
    </row>
    <row r="25" spans="1:1" ht="27.6" x14ac:dyDescent="0.25">
      <c r="A25" s="162" t="s">
        <v>198</v>
      </c>
    </row>
  </sheetData>
  <pageMargins left="0.7" right="0.7" top="0.75" bottom="0.75" header="0.3" footer="0.3"/>
  <pageSetup orientation="portrait" r:id="rId1"/>
  <headerFooter>
    <oddFooter>&amp;LAWF-UMW WORKBOOK R-10/31/16&amp;C&amp;A&amp;RPage  26-4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11"/>
  <sheetViews>
    <sheetView zoomScaleNormal="100" workbookViewId="0">
      <selection activeCell="E12" sqref="E12"/>
    </sheetView>
  </sheetViews>
  <sheetFormatPr defaultColWidth="9.109375" defaultRowHeight="13.2" x14ac:dyDescent="0.25"/>
  <cols>
    <col min="1" max="1" width="4" style="167" bestFit="1" customWidth="1"/>
    <col min="2" max="2" width="35.88671875" style="167" customWidth="1"/>
    <col min="3" max="3" width="23.33203125" style="167" customWidth="1"/>
    <col min="4" max="4" width="29.5546875" style="167" customWidth="1"/>
    <col min="5" max="5" width="11.5546875" style="167" customWidth="1"/>
    <col min="6" max="6" width="6.88671875" style="167" customWidth="1"/>
    <col min="7" max="16384" width="9.109375" style="167"/>
  </cols>
  <sheetData>
    <row r="1" spans="1:7" ht="39" customHeight="1" thickBot="1" x14ac:dyDescent="0.35">
      <c r="A1" s="495"/>
      <c r="B1" s="496"/>
      <c r="C1" s="496"/>
      <c r="D1" s="496"/>
      <c r="E1" s="497"/>
      <c r="F1" s="165"/>
      <c r="G1" s="166" t="s">
        <v>199</v>
      </c>
    </row>
    <row r="2" spans="1:7" s="173" customFormat="1" ht="24" x14ac:dyDescent="0.25">
      <c r="A2" s="168"/>
      <c r="B2" s="169" t="s">
        <v>47</v>
      </c>
      <c r="C2" s="169" t="s">
        <v>145</v>
      </c>
      <c r="D2" s="170" t="s">
        <v>200</v>
      </c>
      <c r="E2" s="171" t="s">
        <v>201</v>
      </c>
      <c r="F2" s="172"/>
    </row>
    <row r="3" spans="1:7" ht="27.6" customHeight="1" x14ac:dyDescent="0.25">
      <c r="A3" s="167">
        <v>1</v>
      </c>
      <c r="B3" s="174"/>
      <c r="C3" s="174"/>
      <c r="D3" s="175"/>
      <c r="E3" s="176"/>
      <c r="F3" s="165"/>
    </row>
    <row r="4" spans="1:7" ht="27.6" customHeight="1" x14ac:dyDescent="0.25">
      <c r="A4" s="167">
        <f t="shared" ref="A4:A67" si="0">1+A3</f>
        <v>2</v>
      </c>
      <c r="B4" s="174"/>
      <c r="C4" s="174"/>
      <c r="D4" s="175"/>
      <c r="E4" s="176"/>
      <c r="F4" s="165"/>
    </row>
    <row r="5" spans="1:7" ht="27.6" customHeight="1" x14ac:dyDescent="0.25">
      <c r="A5" s="167">
        <f t="shared" si="0"/>
        <v>3</v>
      </c>
      <c r="B5" s="174"/>
      <c r="C5" s="174"/>
      <c r="D5" s="175"/>
      <c r="E5" s="176"/>
      <c r="F5" s="165"/>
    </row>
    <row r="6" spans="1:7" ht="27.6" customHeight="1" x14ac:dyDescent="0.25">
      <c r="A6" s="167">
        <f t="shared" si="0"/>
        <v>4</v>
      </c>
      <c r="B6" s="174"/>
      <c r="C6" s="174"/>
      <c r="D6" s="175"/>
      <c r="E6" s="176"/>
      <c r="F6" s="165"/>
    </row>
    <row r="7" spans="1:7" ht="27.6" customHeight="1" x14ac:dyDescent="0.25">
      <c r="A7" s="167">
        <f t="shared" si="0"/>
        <v>5</v>
      </c>
      <c r="B7" s="174"/>
      <c r="C7" s="174"/>
      <c r="D7" s="175"/>
      <c r="E7" s="176"/>
      <c r="F7" s="165"/>
    </row>
    <row r="8" spans="1:7" ht="27.6" customHeight="1" x14ac:dyDescent="0.25">
      <c r="A8" s="167">
        <f t="shared" si="0"/>
        <v>6</v>
      </c>
      <c r="B8" s="174"/>
      <c r="C8" s="174"/>
      <c r="D8" s="175"/>
      <c r="E8" s="176"/>
      <c r="F8" s="165"/>
    </row>
    <row r="9" spans="1:7" ht="27.6" customHeight="1" x14ac:dyDescent="0.25">
      <c r="A9" s="167">
        <f t="shared" si="0"/>
        <v>7</v>
      </c>
      <c r="B9" s="174"/>
      <c r="C9" s="174"/>
      <c r="D9" s="175"/>
      <c r="E9" s="176"/>
      <c r="F9" s="165"/>
    </row>
    <row r="10" spans="1:7" ht="27.6" customHeight="1" x14ac:dyDescent="0.25">
      <c r="A10" s="167">
        <f t="shared" si="0"/>
        <v>8</v>
      </c>
      <c r="B10" s="174"/>
      <c r="C10" s="174"/>
      <c r="D10" s="175"/>
      <c r="E10" s="176"/>
      <c r="F10" s="165"/>
    </row>
    <row r="11" spans="1:7" ht="27.6" customHeight="1" x14ac:dyDescent="0.25">
      <c r="A11" s="167">
        <f t="shared" si="0"/>
        <v>9</v>
      </c>
      <c r="B11" s="174"/>
      <c r="C11" s="174"/>
      <c r="D11" s="175"/>
      <c r="E11" s="176"/>
      <c r="F11" s="165"/>
    </row>
    <row r="12" spans="1:7" ht="27.6" customHeight="1" x14ac:dyDescent="0.25">
      <c r="A12" s="167">
        <f t="shared" si="0"/>
        <v>10</v>
      </c>
      <c r="B12" s="174"/>
      <c r="C12" s="174"/>
      <c r="D12" s="175"/>
      <c r="E12" s="176"/>
      <c r="F12" s="165"/>
    </row>
    <row r="13" spans="1:7" ht="27.6" customHeight="1" x14ac:dyDescent="0.25">
      <c r="A13" s="167">
        <f t="shared" si="0"/>
        <v>11</v>
      </c>
      <c r="B13" s="174"/>
      <c r="C13" s="174"/>
      <c r="D13" s="175"/>
      <c r="E13" s="176"/>
      <c r="F13" s="165"/>
    </row>
    <row r="14" spans="1:7" ht="27.6" customHeight="1" x14ac:dyDescent="0.25">
      <c r="A14" s="167">
        <f t="shared" si="0"/>
        <v>12</v>
      </c>
      <c r="B14" s="174"/>
      <c r="C14" s="174"/>
      <c r="D14" s="175"/>
      <c r="E14" s="176"/>
      <c r="F14" s="165"/>
    </row>
    <row r="15" spans="1:7" ht="27.6" customHeight="1" x14ac:dyDescent="0.25">
      <c r="A15" s="167">
        <f t="shared" si="0"/>
        <v>13</v>
      </c>
      <c r="B15" s="174"/>
      <c r="C15" s="174"/>
      <c r="D15" s="175"/>
      <c r="E15" s="176"/>
      <c r="F15" s="165"/>
    </row>
    <row r="16" spans="1:7" ht="27.6" customHeight="1" x14ac:dyDescent="0.25">
      <c r="A16" s="167">
        <f t="shared" si="0"/>
        <v>14</v>
      </c>
      <c r="B16" s="174"/>
      <c r="C16" s="174"/>
      <c r="D16" s="175"/>
      <c r="E16" s="176"/>
      <c r="F16" s="165"/>
    </row>
    <row r="17" spans="1:6" ht="27.6" customHeight="1" x14ac:dyDescent="0.25">
      <c r="A17" s="167">
        <f t="shared" si="0"/>
        <v>15</v>
      </c>
      <c r="B17" s="174"/>
      <c r="C17" s="174"/>
      <c r="D17" s="175"/>
      <c r="E17" s="176"/>
      <c r="F17" s="165"/>
    </row>
    <row r="18" spans="1:6" ht="27.6" customHeight="1" x14ac:dyDescent="0.25">
      <c r="A18" s="167">
        <f t="shared" si="0"/>
        <v>16</v>
      </c>
      <c r="B18" s="174"/>
      <c r="C18" s="174"/>
      <c r="D18" s="175"/>
      <c r="E18" s="176"/>
      <c r="F18" s="165"/>
    </row>
    <row r="19" spans="1:6" ht="27.6" customHeight="1" x14ac:dyDescent="0.25">
      <c r="A19" s="167">
        <f t="shared" si="0"/>
        <v>17</v>
      </c>
      <c r="B19" s="174"/>
      <c r="C19" s="174"/>
      <c r="D19" s="175"/>
      <c r="E19" s="176"/>
      <c r="F19" s="165"/>
    </row>
    <row r="20" spans="1:6" ht="27.6" customHeight="1" x14ac:dyDescent="0.25">
      <c r="A20" s="167">
        <f t="shared" si="0"/>
        <v>18</v>
      </c>
      <c r="B20" s="174"/>
      <c r="C20" s="174"/>
      <c r="D20" s="175"/>
      <c r="E20" s="176"/>
      <c r="F20" s="165"/>
    </row>
    <row r="21" spans="1:6" ht="27.6" customHeight="1" x14ac:dyDescent="0.25">
      <c r="A21" s="167">
        <f t="shared" si="0"/>
        <v>19</v>
      </c>
      <c r="B21" s="174"/>
      <c r="C21" s="174"/>
      <c r="D21" s="175"/>
      <c r="E21" s="176"/>
      <c r="F21" s="165"/>
    </row>
    <row r="22" spans="1:6" ht="27.6" customHeight="1" x14ac:dyDescent="0.25">
      <c r="A22" s="167">
        <f t="shared" si="0"/>
        <v>20</v>
      </c>
      <c r="B22" s="174"/>
      <c r="C22" s="174"/>
      <c r="D22" s="175"/>
      <c r="E22" s="176"/>
      <c r="F22" s="165"/>
    </row>
    <row r="23" spans="1:6" ht="27.6" customHeight="1" x14ac:dyDescent="0.25">
      <c r="A23" s="167">
        <f t="shared" si="0"/>
        <v>21</v>
      </c>
      <c r="B23" s="174"/>
      <c r="C23" s="174"/>
      <c r="D23" s="175"/>
      <c r="E23" s="176"/>
      <c r="F23" s="165"/>
    </row>
    <row r="24" spans="1:6" ht="27.6" customHeight="1" x14ac:dyDescent="0.25">
      <c r="A24" s="167">
        <f t="shared" si="0"/>
        <v>22</v>
      </c>
      <c r="B24" s="174"/>
      <c r="C24" s="174"/>
      <c r="D24" s="175"/>
      <c r="E24" s="176"/>
      <c r="F24" s="165"/>
    </row>
    <row r="25" spans="1:6" ht="27.6" customHeight="1" x14ac:dyDescent="0.25">
      <c r="A25" s="167">
        <f t="shared" si="0"/>
        <v>23</v>
      </c>
      <c r="B25" s="174"/>
      <c r="C25" s="174"/>
      <c r="D25" s="175"/>
      <c r="E25" s="176"/>
      <c r="F25" s="165"/>
    </row>
    <row r="26" spans="1:6" ht="27.6" customHeight="1" x14ac:dyDescent="0.25">
      <c r="A26" s="167">
        <f t="shared" si="0"/>
        <v>24</v>
      </c>
      <c r="B26" s="174"/>
      <c r="C26" s="174"/>
      <c r="D26" s="175"/>
      <c r="E26" s="176"/>
      <c r="F26" s="165"/>
    </row>
    <row r="27" spans="1:6" ht="27.6" customHeight="1" x14ac:dyDescent="0.25">
      <c r="A27" s="167">
        <f t="shared" si="0"/>
        <v>25</v>
      </c>
      <c r="B27" s="174"/>
      <c r="C27" s="174"/>
      <c r="D27" s="175"/>
      <c r="E27" s="176"/>
      <c r="F27" s="165"/>
    </row>
    <row r="28" spans="1:6" ht="25.5" customHeight="1" x14ac:dyDescent="0.25">
      <c r="A28" s="167">
        <f t="shared" si="0"/>
        <v>26</v>
      </c>
      <c r="B28" s="174"/>
      <c r="C28" s="174"/>
      <c r="D28" s="175"/>
      <c r="E28" s="176"/>
      <c r="F28" s="165"/>
    </row>
    <row r="29" spans="1:6" ht="25.5" customHeight="1" x14ac:dyDescent="0.25">
      <c r="A29" s="167">
        <f t="shared" si="0"/>
        <v>27</v>
      </c>
      <c r="B29" s="174"/>
      <c r="C29" s="174"/>
      <c r="D29" s="175"/>
      <c r="E29" s="176"/>
      <c r="F29" s="165"/>
    </row>
    <row r="30" spans="1:6" ht="25.5" customHeight="1" x14ac:dyDescent="0.25">
      <c r="A30" s="167">
        <f t="shared" si="0"/>
        <v>28</v>
      </c>
      <c r="B30" s="174"/>
      <c r="C30" s="174"/>
      <c r="D30" s="175"/>
      <c r="E30" s="176"/>
      <c r="F30" s="165"/>
    </row>
    <row r="31" spans="1:6" ht="25.5" customHeight="1" x14ac:dyDescent="0.25">
      <c r="A31" s="167">
        <f t="shared" si="0"/>
        <v>29</v>
      </c>
      <c r="B31" s="174"/>
      <c r="C31" s="174"/>
      <c r="D31" s="175"/>
      <c r="E31" s="176"/>
      <c r="F31" s="165"/>
    </row>
    <row r="32" spans="1:6" ht="25.5" customHeight="1" x14ac:dyDescent="0.25">
      <c r="A32" s="167">
        <f t="shared" si="0"/>
        <v>30</v>
      </c>
      <c r="B32" s="174"/>
      <c r="C32" s="174"/>
      <c r="D32" s="175"/>
      <c r="E32" s="176"/>
      <c r="F32" s="165"/>
    </row>
    <row r="33" spans="1:6" ht="25.5" customHeight="1" x14ac:dyDescent="0.25">
      <c r="A33" s="167">
        <f t="shared" si="0"/>
        <v>31</v>
      </c>
      <c r="B33" s="174"/>
      <c r="C33" s="174"/>
      <c r="D33" s="175"/>
      <c r="E33" s="176"/>
      <c r="F33" s="165"/>
    </row>
    <row r="34" spans="1:6" ht="25.5" customHeight="1" x14ac:dyDescent="0.25">
      <c r="A34" s="167">
        <f t="shared" si="0"/>
        <v>32</v>
      </c>
      <c r="B34" s="174"/>
      <c r="C34" s="174"/>
      <c r="D34" s="175"/>
      <c r="E34" s="176"/>
      <c r="F34" s="165"/>
    </row>
    <row r="35" spans="1:6" ht="25.5" customHeight="1" x14ac:dyDescent="0.25">
      <c r="A35" s="167">
        <f t="shared" si="0"/>
        <v>33</v>
      </c>
      <c r="B35" s="174"/>
      <c r="C35" s="174"/>
      <c r="D35" s="175"/>
      <c r="E35" s="176"/>
      <c r="F35" s="165"/>
    </row>
    <row r="36" spans="1:6" ht="25.5" customHeight="1" x14ac:dyDescent="0.25">
      <c r="A36" s="167">
        <f t="shared" si="0"/>
        <v>34</v>
      </c>
      <c r="B36" s="174"/>
      <c r="C36" s="174"/>
      <c r="D36" s="175"/>
      <c r="E36" s="176"/>
      <c r="F36" s="165"/>
    </row>
    <row r="37" spans="1:6" ht="25.5" customHeight="1" x14ac:dyDescent="0.25">
      <c r="A37" s="167">
        <f t="shared" si="0"/>
        <v>35</v>
      </c>
      <c r="B37" s="174"/>
      <c r="C37" s="174"/>
      <c r="D37" s="175"/>
      <c r="E37" s="176"/>
      <c r="F37" s="165"/>
    </row>
    <row r="38" spans="1:6" ht="25.5" customHeight="1" x14ac:dyDescent="0.25">
      <c r="A38" s="167">
        <f t="shared" si="0"/>
        <v>36</v>
      </c>
      <c r="B38" s="174"/>
      <c r="C38" s="174"/>
      <c r="D38" s="175"/>
      <c r="E38" s="176"/>
      <c r="F38" s="165"/>
    </row>
    <row r="39" spans="1:6" ht="25.5" customHeight="1" x14ac:dyDescent="0.25">
      <c r="A39" s="167">
        <f t="shared" si="0"/>
        <v>37</v>
      </c>
      <c r="B39" s="174"/>
      <c r="C39" s="174"/>
      <c r="D39" s="175"/>
      <c r="E39" s="176"/>
      <c r="F39" s="165"/>
    </row>
    <row r="40" spans="1:6" ht="25.5" customHeight="1" x14ac:dyDescent="0.25">
      <c r="A40" s="167">
        <f t="shared" si="0"/>
        <v>38</v>
      </c>
      <c r="B40" s="174"/>
      <c r="C40" s="174"/>
      <c r="D40" s="175"/>
      <c r="E40" s="176"/>
      <c r="F40" s="165"/>
    </row>
    <row r="41" spans="1:6" ht="25.5" customHeight="1" x14ac:dyDescent="0.25">
      <c r="A41" s="167">
        <f t="shared" si="0"/>
        <v>39</v>
      </c>
      <c r="B41" s="174"/>
      <c r="C41" s="174"/>
      <c r="D41" s="175"/>
      <c r="E41" s="176"/>
      <c r="F41" s="165"/>
    </row>
    <row r="42" spans="1:6" ht="25.5" customHeight="1" x14ac:dyDescent="0.25">
      <c r="A42" s="167">
        <f t="shared" si="0"/>
        <v>40</v>
      </c>
      <c r="B42" s="174"/>
      <c r="C42" s="174"/>
      <c r="D42" s="175"/>
      <c r="E42" s="176"/>
      <c r="F42" s="165"/>
    </row>
    <row r="43" spans="1:6" ht="25.5" customHeight="1" x14ac:dyDescent="0.25">
      <c r="A43" s="167">
        <f t="shared" si="0"/>
        <v>41</v>
      </c>
      <c r="B43" s="174"/>
      <c r="C43" s="174"/>
      <c r="D43" s="175"/>
      <c r="E43" s="176"/>
      <c r="F43" s="165"/>
    </row>
    <row r="44" spans="1:6" ht="25.5" customHeight="1" x14ac:dyDescent="0.25">
      <c r="A44" s="167">
        <f t="shared" si="0"/>
        <v>42</v>
      </c>
      <c r="B44" s="174"/>
      <c r="C44" s="174"/>
      <c r="D44" s="175"/>
      <c r="E44" s="176"/>
      <c r="F44" s="165"/>
    </row>
    <row r="45" spans="1:6" ht="25.5" customHeight="1" x14ac:dyDescent="0.25">
      <c r="A45" s="167">
        <f t="shared" si="0"/>
        <v>43</v>
      </c>
      <c r="B45" s="174"/>
      <c r="C45" s="174"/>
      <c r="D45" s="175"/>
      <c r="E45" s="176"/>
      <c r="F45" s="165"/>
    </row>
    <row r="46" spans="1:6" ht="25.5" customHeight="1" x14ac:dyDescent="0.25">
      <c r="A46" s="167">
        <f t="shared" si="0"/>
        <v>44</v>
      </c>
      <c r="B46" s="174"/>
      <c r="C46" s="174"/>
      <c r="D46" s="175"/>
      <c r="E46" s="176"/>
      <c r="F46" s="165"/>
    </row>
    <row r="47" spans="1:6" ht="25.5" customHeight="1" x14ac:dyDescent="0.25">
      <c r="A47" s="167">
        <f t="shared" si="0"/>
        <v>45</v>
      </c>
      <c r="B47" s="174"/>
      <c r="C47" s="174"/>
      <c r="D47" s="175"/>
      <c r="E47" s="176"/>
      <c r="F47" s="165"/>
    </row>
    <row r="48" spans="1:6" ht="25.5" customHeight="1" x14ac:dyDescent="0.25">
      <c r="A48" s="167">
        <f t="shared" si="0"/>
        <v>46</v>
      </c>
      <c r="B48" s="174"/>
      <c r="C48" s="174"/>
      <c r="D48" s="175"/>
      <c r="E48" s="176"/>
      <c r="F48" s="165"/>
    </row>
    <row r="49" spans="1:6" ht="25.5" customHeight="1" x14ac:dyDescent="0.25">
      <c r="A49" s="167">
        <f t="shared" si="0"/>
        <v>47</v>
      </c>
      <c r="B49" s="174"/>
      <c r="C49" s="174"/>
      <c r="D49" s="175"/>
      <c r="E49" s="176"/>
      <c r="F49" s="165"/>
    </row>
    <row r="50" spans="1:6" ht="25.5" customHeight="1" x14ac:dyDescent="0.25">
      <c r="A50" s="167">
        <f t="shared" si="0"/>
        <v>48</v>
      </c>
      <c r="B50" s="174"/>
      <c r="C50" s="174"/>
      <c r="D50" s="175"/>
      <c r="E50" s="176"/>
      <c r="F50" s="165"/>
    </row>
    <row r="51" spans="1:6" ht="25.5" customHeight="1" x14ac:dyDescent="0.25">
      <c r="A51" s="167">
        <f t="shared" si="0"/>
        <v>49</v>
      </c>
      <c r="B51" s="174"/>
      <c r="C51" s="174"/>
      <c r="D51" s="175"/>
      <c r="E51" s="176"/>
      <c r="F51" s="165"/>
    </row>
    <row r="52" spans="1:6" ht="25.5" customHeight="1" x14ac:dyDescent="0.25">
      <c r="A52" s="167">
        <f t="shared" si="0"/>
        <v>50</v>
      </c>
      <c r="B52" s="174"/>
      <c r="C52" s="174"/>
      <c r="D52" s="175"/>
      <c r="E52" s="176"/>
      <c r="F52" s="165"/>
    </row>
    <row r="53" spans="1:6" ht="25.5" customHeight="1" x14ac:dyDescent="0.25">
      <c r="A53" s="167">
        <f t="shared" si="0"/>
        <v>51</v>
      </c>
      <c r="B53" s="174"/>
      <c r="C53" s="174"/>
      <c r="D53" s="175"/>
      <c r="E53" s="176"/>
      <c r="F53" s="165"/>
    </row>
    <row r="54" spans="1:6" ht="25.5" customHeight="1" x14ac:dyDescent="0.25">
      <c r="A54" s="167">
        <f t="shared" si="0"/>
        <v>52</v>
      </c>
      <c r="B54" s="174"/>
      <c r="C54" s="174"/>
      <c r="D54" s="175"/>
      <c r="E54" s="176"/>
      <c r="F54" s="165"/>
    </row>
    <row r="55" spans="1:6" ht="25.5" customHeight="1" x14ac:dyDescent="0.25">
      <c r="A55" s="167">
        <f t="shared" si="0"/>
        <v>53</v>
      </c>
      <c r="B55" s="174"/>
      <c r="C55" s="174"/>
      <c r="D55" s="175"/>
      <c r="E55" s="176"/>
      <c r="F55" s="165"/>
    </row>
    <row r="56" spans="1:6" ht="25.5" customHeight="1" x14ac:dyDescent="0.25">
      <c r="A56" s="167">
        <f t="shared" si="0"/>
        <v>54</v>
      </c>
      <c r="B56" s="174"/>
      <c r="C56" s="174"/>
      <c r="D56" s="175"/>
      <c r="E56" s="176"/>
      <c r="F56" s="165"/>
    </row>
    <row r="57" spans="1:6" ht="25.5" customHeight="1" x14ac:dyDescent="0.25">
      <c r="A57" s="167">
        <f t="shared" si="0"/>
        <v>55</v>
      </c>
      <c r="B57" s="174"/>
      <c r="C57" s="174"/>
      <c r="D57" s="175"/>
      <c r="E57" s="176"/>
      <c r="F57" s="165"/>
    </row>
    <row r="58" spans="1:6" ht="25.5" customHeight="1" x14ac:dyDescent="0.25">
      <c r="A58" s="167">
        <f t="shared" si="0"/>
        <v>56</v>
      </c>
      <c r="B58" s="174"/>
      <c r="C58" s="174"/>
      <c r="D58" s="175"/>
      <c r="E58" s="176"/>
      <c r="F58" s="165"/>
    </row>
    <row r="59" spans="1:6" ht="25.5" customHeight="1" x14ac:dyDescent="0.25">
      <c r="A59" s="167">
        <f t="shared" si="0"/>
        <v>57</v>
      </c>
      <c r="B59" s="174"/>
      <c r="C59" s="174"/>
      <c r="D59" s="175"/>
      <c r="E59" s="176"/>
      <c r="F59" s="165"/>
    </row>
    <row r="60" spans="1:6" ht="25.5" customHeight="1" x14ac:dyDescent="0.25">
      <c r="A60" s="167">
        <f t="shared" si="0"/>
        <v>58</v>
      </c>
      <c r="B60" s="174"/>
      <c r="C60" s="174"/>
      <c r="D60" s="175"/>
      <c r="E60" s="176"/>
      <c r="F60" s="165"/>
    </row>
    <row r="61" spans="1:6" ht="25.5" customHeight="1" x14ac:dyDescent="0.25">
      <c r="A61" s="167">
        <f t="shared" si="0"/>
        <v>59</v>
      </c>
      <c r="B61" s="174"/>
      <c r="C61" s="174"/>
      <c r="D61" s="175"/>
      <c r="E61" s="176"/>
      <c r="F61" s="165"/>
    </row>
    <row r="62" spans="1:6" ht="25.5" customHeight="1" x14ac:dyDescent="0.25">
      <c r="A62" s="167">
        <f t="shared" si="0"/>
        <v>60</v>
      </c>
      <c r="B62" s="174"/>
      <c r="C62" s="174"/>
      <c r="D62" s="175"/>
      <c r="E62" s="176"/>
      <c r="F62" s="165"/>
    </row>
    <row r="63" spans="1:6" ht="25.5" customHeight="1" x14ac:dyDescent="0.25">
      <c r="A63" s="167">
        <f t="shared" si="0"/>
        <v>61</v>
      </c>
      <c r="B63" s="174"/>
      <c r="C63" s="174"/>
      <c r="D63" s="175"/>
      <c r="E63" s="176"/>
      <c r="F63" s="165"/>
    </row>
    <row r="64" spans="1:6" ht="25.5" customHeight="1" x14ac:dyDescent="0.25">
      <c r="A64" s="167">
        <f t="shared" si="0"/>
        <v>62</v>
      </c>
      <c r="B64" s="174"/>
      <c r="C64" s="174"/>
      <c r="D64" s="175"/>
      <c r="E64" s="176"/>
      <c r="F64" s="165"/>
    </row>
    <row r="65" spans="1:6" ht="25.5" customHeight="1" x14ac:dyDescent="0.25">
      <c r="A65" s="167">
        <f t="shared" si="0"/>
        <v>63</v>
      </c>
      <c r="B65" s="174"/>
      <c r="C65" s="174"/>
      <c r="D65" s="175"/>
      <c r="E65" s="176"/>
      <c r="F65" s="165"/>
    </row>
    <row r="66" spans="1:6" ht="25.5" customHeight="1" x14ac:dyDescent="0.25">
      <c r="A66" s="167">
        <f t="shared" si="0"/>
        <v>64</v>
      </c>
      <c r="B66" s="174"/>
      <c r="C66" s="174"/>
      <c r="D66" s="175"/>
      <c r="E66" s="176"/>
      <c r="F66" s="165"/>
    </row>
    <row r="67" spans="1:6" ht="25.5" customHeight="1" x14ac:dyDescent="0.25">
      <c r="A67" s="167">
        <f t="shared" si="0"/>
        <v>65</v>
      </c>
      <c r="B67" s="174"/>
      <c r="C67" s="174"/>
      <c r="D67" s="175"/>
      <c r="E67" s="176"/>
      <c r="F67" s="165"/>
    </row>
    <row r="68" spans="1:6" ht="25.5" customHeight="1" x14ac:dyDescent="0.25">
      <c r="A68" s="167">
        <f t="shared" ref="A68:A110" si="1">1+A67</f>
        <v>66</v>
      </c>
      <c r="B68" s="174"/>
      <c r="C68" s="174"/>
      <c r="D68" s="175"/>
      <c r="E68" s="176"/>
      <c r="F68" s="165"/>
    </row>
    <row r="69" spans="1:6" ht="25.5" customHeight="1" x14ac:dyDescent="0.25">
      <c r="A69" s="167">
        <f t="shared" si="1"/>
        <v>67</v>
      </c>
      <c r="B69" s="174"/>
      <c r="C69" s="174"/>
      <c r="D69" s="175"/>
      <c r="E69" s="176"/>
      <c r="F69" s="165"/>
    </row>
    <row r="70" spans="1:6" ht="25.5" customHeight="1" x14ac:dyDescent="0.25">
      <c r="A70" s="167">
        <f t="shared" si="1"/>
        <v>68</v>
      </c>
      <c r="B70" s="174"/>
      <c r="C70" s="174"/>
      <c r="D70" s="175"/>
      <c r="E70" s="176"/>
      <c r="F70" s="165"/>
    </row>
    <row r="71" spans="1:6" ht="25.5" customHeight="1" x14ac:dyDescent="0.25">
      <c r="A71" s="167">
        <f t="shared" si="1"/>
        <v>69</v>
      </c>
      <c r="B71" s="174"/>
      <c r="C71" s="174"/>
      <c r="D71" s="175"/>
      <c r="E71" s="176"/>
      <c r="F71" s="165"/>
    </row>
    <row r="72" spans="1:6" ht="25.5" customHeight="1" x14ac:dyDescent="0.25">
      <c r="A72" s="167">
        <f t="shared" si="1"/>
        <v>70</v>
      </c>
      <c r="B72" s="174"/>
      <c r="C72" s="174"/>
      <c r="D72" s="175"/>
      <c r="E72" s="176"/>
      <c r="F72" s="165"/>
    </row>
    <row r="73" spans="1:6" ht="25.5" customHeight="1" x14ac:dyDescent="0.25">
      <c r="A73" s="167">
        <f t="shared" si="1"/>
        <v>71</v>
      </c>
      <c r="B73" s="174"/>
      <c r="C73" s="174"/>
      <c r="D73" s="175"/>
      <c r="E73" s="176"/>
      <c r="F73" s="165"/>
    </row>
    <row r="74" spans="1:6" ht="25.5" customHeight="1" x14ac:dyDescent="0.25">
      <c r="A74" s="167">
        <f t="shared" si="1"/>
        <v>72</v>
      </c>
      <c r="B74" s="174"/>
      <c r="C74" s="174"/>
      <c r="D74" s="175"/>
      <c r="E74" s="176"/>
      <c r="F74" s="165"/>
    </row>
    <row r="75" spans="1:6" ht="25.5" customHeight="1" x14ac:dyDescent="0.25">
      <c r="A75" s="167">
        <f t="shared" si="1"/>
        <v>73</v>
      </c>
      <c r="B75" s="174"/>
      <c r="C75" s="174"/>
      <c r="D75" s="175"/>
      <c r="E75" s="176"/>
      <c r="F75" s="165"/>
    </row>
    <row r="76" spans="1:6" ht="25.5" customHeight="1" x14ac:dyDescent="0.25">
      <c r="A76" s="167">
        <f t="shared" si="1"/>
        <v>74</v>
      </c>
      <c r="B76" s="174"/>
      <c r="C76" s="174"/>
      <c r="D76" s="175"/>
      <c r="E76" s="176"/>
      <c r="F76" s="165"/>
    </row>
    <row r="77" spans="1:6" ht="25.5" customHeight="1" x14ac:dyDescent="0.25">
      <c r="A77" s="167">
        <f t="shared" si="1"/>
        <v>75</v>
      </c>
      <c r="B77" s="174"/>
      <c r="C77" s="174"/>
      <c r="D77" s="175"/>
      <c r="E77" s="176"/>
      <c r="F77" s="165"/>
    </row>
    <row r="78" spans="1:6" ht="25.5" customHeight="1" x14ac:dyDescent="0.25">
      <c r="A78" s="167">
        <f t="shared" si="1"/>
        <v>76</v>
      </c>
      <c r="B78" s="174"/>
      <c r="C78" s="174"/>
      <c r="D78" s="175"/>
      <c r="E78" s="176"/>
      <c r="F78" s="165"/>
    </row>
    <row r="79" spans="1:6" ht="25.5" customHeight="1" x14ac:dyDescent="0.25">
      <c r="A79" s="167">
        <f t="shared" si="1"/>
        <v>77</v>
      </c>
      <c r="B79" s="174"/>
      <c r="C79" s="174"/>
      <c r="D79" s="175"/>
      <c r="E79" s="176"/>
      <c r="F79" s="165"/>
    </row>
    <row r="80" spans="1:6" ht="25.5" customHeight="1" x14ac:dyDescent="0.25">
      <c r="A80" s="167">
        <f t="shared" si="1"/>
        <v>78</v>
      </c>
      <c r="B80" s="174"/>
      <c r="C80" s="174"/>
      <c r="D80" s="175"/>
      <c r="E80" s="176"/>
      <c r="F80" s="165"/>
    </row>
    <row r="81" spans="1:6" ht="25.5" customHeight="1" x14ac:dyDescent="0.25">
      <c r="A81" s="167">
        <f t="shared" si="1"/>
        <v>79</v>
      </c>
      <c r="B81" s="174"/>
      <c r="C81" s="174"/>
      <c r="D81" s="175"/>
      <c r="E81" s="176"/>
      <c r="F81" s="165"/>
    </row>
    <row r="82" spans="1:6" ht="25.5" customHeight="1" x14ac:dyDescent="0.25">
      <c r="A82" s="167">
        <f t="shared" si="1"/>
        <v>80</v>
      </c>
      <c r="B82" s="174"/>
      <c r="C82" s="174"/>
      <c r="D82" s="175"/>
      <c r="E82" s="176"/>
      <c r="F82" s="165"/>
    </row>
    <row r="83" spans="1:6" ht="25.5" customHeight="1" x14ac:dyDescent="0.25">
      <c r="A83" s="167">
        <f t="shared" si="1"/>
        <v>81</v>
      </c>
      <c r="B83" s="174"/>
      <c r="C83" s="174"/>
      <c r="D83" s="175"/>
      <c r="E83" s="176"/>
      <c r="F83" s="165"/>
    </row>
    <row r="84" spans="1:6" ht="25.5" customHeight="1" x14ac:dyDescent="0.25">
      <c r="A84" s="167">
        <f t="shared" si="1"/>
        <v>82</v>
      </c>
      <c r="B84" s="174"/>
      <c r="C84" s="174"/>
      <c r="D84" s="175"/>
      <c r="E84" s="176"/>
      <c r="F84" s="165"/>
    </row>
    <row r="85" spans="1:6" ht="25.5" customHeight="1" x14ac:dyDescent="0.25">
      <c r="A85" s="167">
        <f t="shared" si="1"/>
        <v>83</v>
      </c>
      <c r="B85" s="174"/>
      <c r="C85" s="174"/>
      <c r="D85" s="175"/>
      <c r="E85" s="176"/>
      <c r="F85" s="165"/>
    </row>
    <row r="86" spans="1:6" ht="25.5" customHeight="1" x14ac:dyDescent="0.25">
      <c r="A86" s="167">
        <f t="shared" si="1"/>
        <v>84</v>
      </c>
      <c r="B86" s="174"/>
      <c r="C86" s="174"/>
      <c r="D86" s="175"/>
      <c r="E86" s="176"/>
      <c r="F86" s="165"/>
    </row>
    <row r="87" spans="1:6" ht="25.5" customHeight="1" x14ac:dyDescent="0.25">
      <c r="A87" s="167">
        <f t="shared" si="1"/>
        <v>85</v>
      </c>
      <c r="B87" s="174"/>
      <c r="C87" s="174"/>
      <c r="D87" s="175"/>
      <c r="E87" s="176"/>
      <c r="F87" s="165"/>
    </row>
    <row r="88" spans="1:6" ht="25.5" customHeight="1" x14ac:dyDescent="0.25">
      <c r="A88" s="167">
        <f t="shared" si="1"/>
        <v>86</v>
      </c>
      <c r="B88" s="174"/>
      <c r="C88" s="174"/>
      <c r="D88" s="175"/>
      <c r="E88" s="176"/>
      <c r="F88" s="165"/>
    </row>
    <row r="89" spans="1:6" ht="25.5" customHeight="1" x14ac:dyDescent="0.25">
      <c r="A89" s="167">
        <f t="shared" si="1"/>
        <v>87</v>
      </c>
      <c r="B89" s="174"/>
      <c r="C89" s="174"/>
      <c r="D89" s="175"/>
      <c r="E89" s="176"/>
      <c r="F89" s="165"/>
    </row>
    <row r="90" spans="1:6" ht="25.5" customHeight="1" x14ac:dyDescent="0.25">
      <c r="A90" s="167">
        <f t="shared" si="1"/>
        <v>88</v>
      </c>
      <c r="B90" s="174"/>
      <c r="C90" s="174"/>
      <c r="D90" s="175"/>
      <c r="E90" s="176"/>
      <c r="F90" s="165"/>
    </row>
    <row r="91" spans="1:6" ht="25.5" customHeight="1" x14ac:dyDescent="0.25">
      <c r="A91" s="167">
        <f t="shared" si="1"/>
        <v>89</v>
      </c>
      <c r="B91" s="174"/>
      <c r="C91" s="174"/>
      <c r="D91" s="175"/>
      <c r="E91" s="176"/>
      <c r="F91" s="165"/>
    </row>
    <row r="92" spans="1:6" ht="25.5" customHeight="1" x14ac:dyDescent="0.25">
      <c r="A92" s="167">
        <f t="shared" si="1"/>
        <v>90</v>
      </c>
      <c r="B92" s="174"/>
      <c r="C92" s="174"/>
      <c r="D92" s="175"/>
      <c r="E92" s="176"/>
      <c r="F92" s="165"/>
    </row>
    <row r="93" spans="1:6" ht="25.5" customHeight="1" x14ac:dyDescent="0.25">
      <c r="A93" s="167">
        <f t="shared" si="1"/>
        <v>91</v>
      </c>
      <c r="B93" s="174"/>
      <c r="C93" s="174"/>
      <c r="D93" s="175"/>
      <c r="E93" s="176"/>
      <c r="F93" s="165"/>
    </row>
    <row r="94" spans="1:6" ht="25.5" customHeight="1" x14ac:dyDescent="0.25">
      <c r="A94" s="167">
        <f t="shared" si="1"/>
        <v>92</v>
      </c>
      <c r="B94" s="174"/>
      <c r="C94" s="174"/>
      <c r="D94" s="175"/>
      <c r="E94" s="176"/>
      <c r="F94" s="165"/>
    </row>
    <row r="95" spans="1:6" ht="25.5" customHeight="1" x14ac:dyDescent="0.25">
      <c r="A95" s="167">
        <f t="shared" si="1"/>
        <v>93</v>
      </c>
      <c r="B95" s="174"/>
      <c r="C95" s="174"/>
      <c r="D95" s="175"/>
      <c r="E95" s="176"/>
      <c r="F95" s="165"/>
    </row>
    <row r="96" spans="1:6" ht="25.5" customHeight="1" x14ac:dyDescent="0.25">
      <c r="A96" s="167">
        <f t="shared" si="1"/>
        <v>94</v>
      </c>
      <c r="B96" s="174"/>
      <c r="C96" s="174"/>
      <c r="D96" s="175"/>
      <c r="E96" s="176"/>
      <c r="F96" s="165"/>
    </row>
    <row r="97" spans="1:6" ht="25.5" customHeight="1" x14ac:dyDescent="0.25">
      <c r="A97" s="167">
        <f t="shared" si="1"/>
        <v>95</v>
      </c>
      <c r="B97" s="174"/>
      <c r="C97" s="174"/>
      <c r="D97" s="175"/>
      <c r="E97" s="176"/>
      <c r="F97" s="165"/>
    </row>
    <row r="98" spans="1:6" ht="25.5" customHeight="1" x14ac:dyDescent="0.25">
      <c r="A98" s="167">
        <f t="shared" si="1"/>
        <v>96</v>
      </c>
      <c r="B98" s="174"/>
      <c r="C98" s="174"/>
      <c r="D98" s="175"/>
      <c r="E98" s="176"/>
      <c r="F98" s="165"/>
    </row>
    <row r="99" spans="1:6" ht="25.5" customHeight="1" x14ac:dyDescent="0.25">
      <c r="A99" s="167">
        <f t="shared" si="1"/>
        <v>97</v>
      </c>
      <c r="B99" s="174"/>
      <c r="C99" s="174"/>
      <c r="D99" s="175"/>
      <c r="E99" s="176"/>
      <c r="F99" s="165"/>
    </row>
    <row r="100" spans="1:6" ht="25.5" customHeight="1" x14ac:dyDescent="0.25">
      <c r="A100" s="167">
        <f t="shared" si="1"/>
        <v>98</v>
      </c>
      <c r="B100" s="174"/>
      <c r="C100" s="174"/>
      <c r="D100" s="175"/>
      <c r="E100" s="176"/>
      <c r="F100" s="165"/>
    </row>
    <row r="101" spans="1:6" ht="25.5" customHeight="1" x14ac:dyDescent="0.25">
      <c r="A101" s="167">
        <f t="shared" si="1"/>
        <v>99</v>
      </c>
      <c r="B101" s="174"/>
      <c r="C101" s="174"/>
      <c r="D101" s="175"/>
      <c r="E101" s="176"/>
      <c r="F101" s="165"/>
    </row>
    <row r="102" spans="1:6" ht="25.5" customHeight="1" x14ac:dyDescent="0.25">
      <c r="A102" s="167">
        <f t="shared" si="1"/>
        <v>100</v>
      </c>
      <c r="B102" s="174"/>
      <c r="C102" s="174"/>
      <c r="D102" s="175"/>
      <c r="E102" s="176"/>
      <c r="F102" s="165"/>
    </row>
    <row r="103" spans="1:6" ht="25.5" customHeight="1" x14ac:dyDescent="0.25">
      <c r="A103" s="167">
        <f t="shared" si="1"/>
        <v>101</v>
      </c>
      <c r="B103" s="174"/>
      <c r="C103" s="174"/>
      <c r="D103" s="175"/>
      <c r="E103" s="176"/>
      <c r="F103" s="165"/>
    </row>
    <row r="104" spans="1:6" ht="25.5" customHeight="1" x14ac:dyDescent="0.25">
      <c r="A104" s="167">
        <f t="shared" si="1"/>
        <v>102</v>
      </c>
      <c r="B104" s="174"/>
      <c r="C104" s="174"/>
      <c r="D104" s="175"/>
      <c r="E104" s="176"/>
      <c r="F104" s="165"/>
    </row>
    <row r="105" spans="1:6" ht="25.5" customHeight="1" x14ac:dyDescent="0.25">
      <c r="A105" s="167">
        <f t="shared" si="1"/>
        <v>103</v>
      </c>
      <c r="B105" s="174"/>
      <c r="C105" s="174"/>
      <c r="D105" s="175"/>
      <c r="E105" s="176"/>
      <c r="F105" s="165"/>
    </row>
    <row r="106" spans="1:6" ht="25.5" customHeight="1" x14ac:dyDescent="0.25">
      <c r="A106" s="167">
        <f t="shared" si="1"/>
        <v>104</v>
      </c>
      <c r="B106" s="174"/>
      <c r="C106" s="174"/>
      <c r="D106" s="175"/>
      <c r="E106" s="176"/>
      <c r="F106" s="165"/>
    </row>
    <row r="107" spans="1:6" ht="25.5" customHeight="1" x14ac:dyDescent="0.25">
      <c r="A107" s="167">
        <f t="shared" si="1"/>
        <v>105</v>
      </c>
      <c r="B107" s="174"/>
      <c r="C107" s="174"/>
      <c r="D107" s="175"/>
      <c r="E107" s="176"/>
      <c r="F107" s="165"/>
    </row>
    <row r="108" spans="1:6" ht="25.5" customHeight="1" x14ac:dyDescent="0.25">
      <c r="A108" s="167">
        <f t="shared" si="1"/>
        <v>106</v>
      </c>
      <c r="B108" s="174"/>
      <c r="C108" s="174"/>
      <c r="D108" s="175"/>
      <c r="E108" s="176"/>
      <c r="F108" s="165"/>
    </row>
    <row r="109" spans="1:6" ht="25.5" customHeight="1" x14ac:dyDescent="0.25">
      <c r="A109" s="167">
        <f t="shared" si="1"/>
        <v>107</v>
      </c>
      <c r="B109" s="174"/>
      <c r="C109" s="174"/>
      <c r="D109" s="175"/>
      <c r="E109" s="176"/>
      <c r="F109" s="165"/>
    </row>
    <row r="110" spans="1:6" ht="25.5" customHeight="1" x14ac:dyDescent="0.25">
      <c r="A110" s="167">
        <f t="shared" si="1"/>
        <v>108</v>
      </c>
      <c r="B110" s="174"/>
      <c r="C110" s="174"/>
      <c r="D110" s="175"/>
      <c r="E110" s="176"/>
      <c r="F110" s="165"/>
    </row>
    <row r="111" spans="1:6" x14ac:dyDescent="0.25">
      <c r="E111" s="177"/>
    </row>
  </sheetData>
  <sheetProtection algorithmName="SHA-512" hashValue="8fjkX4Atz216f7DC8DS4BGDAkL5OD7JvCQrhkPqJsVR6xjCRRXPkAd8myN1eVpLJ1kgqt1C5H5XavDCAJNYkKQ==" saltValue="M76fppB8WfhWQjlVD0rWuw==" spinCount="100000" sheet="1" objects="1" scenarios="1"/>
  <mergeCells count="1">
    <mergeCell ref="A1:E1"/>
  </mergeCells>
  <pageMargins left="0.41" right="0.26" top="0.8" bottom="0.5" header="0.56000000000000005" footer="0.5"/>
  <pageSetup scale="97" fitToHeight="0" orientation="portrait" r:id="rId1"/>
  <headerFooter alignWithMargins="0">
    <oddFooter>&amp;L AWFC-UMW Workbook R-10/31/16&amp;C&amp;A&amp;RPage  26-10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172</vt:i4>
      </vt:variant>
    </vt:vector>
  </HeadingPairs>
  <TitlesOfParts>
    <vt:vector size="199" baseType="lpstr">
      <vt:lpstr>37-5 Committee Report</vt:lpstr>
      <vt:lpstr>37-6 Events CheckList</vt:lpstr>
      <vt:lpstr>37-7 Expense Form</vt:lpstr>
      <vt:lpstr>37-10 Health Form</vt:lpstr>
      <vt:lpstr>26-1 Officer listing</vt:lpstr>
      <vt:lpstr>26-2 Nominations Form</vt:lpstr>
      <vt:lpstr>26-3 Acceptance Letter</vt:lpstr>
      <vt:lpstr>26-4 Script for Voting</vt:lpstr>
      <vt:lpstr>26-10 Registration List</vt:lpstr>
      <vt:lpstr>26-11 Event Summary Register</vt:lpstr>
      <vt:lpstr>26-13 DECEASED MEMBERS </vt:lpstr>
      <vt:lpstr>26-17 Bank Ltr</vt:lpstr>
      <vt:lpstr>18-15 Talent Bank</vt:lpstr>
      <vt:lpstr>18-16 Scholarship</vt:lpstr>
      <vt:lpstr>18-17 Expense</vt:lpstr>
      <vt:lpstr>BAYPINES</vt:lpstr>
      <vt:lpstr>DEMOPOLIS</vt:lpstr>
      <vt:lpstr>DOTHAN</vt:lpstr>
      <vt:lpstr>MAR-PC</vt:lpstr>
      <vt:lpstr>MOBILE</vt:lpstr>
      <vt:lpstr>MTG-OP</vt:lpstr>
      <vt:lpstr>MTG-PRAT</vt:lpstr>
      <vt:lpstr>PENSACOLA</vt:lpstr>
      <vt:lpstr>AWFC SUMMARY</vt:lpstr>
      <vt:lpstr>AWARDS SUMMARY</vt:lpstr>
      <vt:lpstr>Conference Events</vt:lpstr>
      <vt:lpstr>OVER-ALL SUMMARY</vt:lpstr>
      <vt:lpstr>BAYPINES!__xlnm_Print_Area</vt:lpstr>
      <vt:lpstr>DEMOPOLIS!__xlnm_Print_Area</vt:lpstr>
      <vt:lpstr>DOTHAN!__xlnm_Print_Area</vt:lpstr>
      <vt:lpstr>'MAR-PC'!__xlnm_Print_Area</vt:lpstr>
      <vt:lpstr>MOBILE!__xlnm_Print_Area</vt:lpstr>
      <vt:lpstr>'MTG-OP'!__xlnm_Print_Area</vt:lpstr>
      <vt:lpstr>'MTG-PRAT'!__xlnm_Print_Area</vt:lpstr>
      <vt:lpstr>PENSACOLA!__xlnm_Print_Area</vt:lpstr>
      <vt:lpstr>BAYPINES!Excel_BuiltIn_Print_Area</vt:lpstr>
      <vt:lpstr>DEMOPOLIS!Excel_BuiltIn_Print_Area</vt:lpstr>
      <vt:lpstr>DOTHAN!Excel_BuiltIn_Print_Area</vt:lpstr>
      <vt:lpstr>'MAR-PC'!Excel_BuiltIn_Print_Area</vt:lpstr>
      <vt:lpstr>MOBILE!Excel_BuiltIn_Print_Area</vt:lpstr>
      <vt:lpstr>'MTG-OP'!Excel_BuiltIn_Print_Area</vt:lpstr>
      <vt:lpstr>'MTG-PRAT'!Excel_BuiltIn_Print_Area</vt:lpstr>
      <vt:lpstr>PENSACOLA!Excel_BuiltIn_Print_Area</vt:lpstr>
      <vt:lpstr>'18-15 Talent Bank'!Print_Area</vt:lpstr>
      <vt:lpstr>'18-16 Scholarship'!Print_Area</vt:lpstr>
      <vt:lpstr>'26-1 Officer listing'!Print_Area</vt:lpstr>
      <vt:lpstr>'26-10 Registration List'!Print_Area</vt:lpstr>
      <vt:lpstr>'26-11 Event Summary Register'!Print_Area</vt:lpstr>
      <vt:lpstr>'26-13 DECEASED MEMBERS '!Print_Area</vt:lpstr>
      <vt:lpstr>'26-17 Bank Ltr'!Print_Area</vt:lpstr>
      <vt:lpstr>'26-2 Nominations Form'!Print_Area</vt:lpstr>
      <vt:lpstr>'26-3 Acceptance Letter'!Print_Area</vt:lpstr>
      <vt:lpstr>'26-4 Script for Voting'!Print_Area</vt:lpstr>
      <vt:lpstr>'37-10 Health Form'!Print_Area</vt:lpstr>
      <vt:lpstr>'37-5 Committee Report'!Print_Area</vt:lpstr>
      <vt:lpstr>'37-6 Events CheckList'!Print_Area</vt:lpstr>
      <vt:lpstr>'37-7 Expense Form'!Print_Area</vt:lpstr>
      <vt:lpstr>'AWARDS SUMMARY'!Print_Area</vt:lpstr>
      <vt:lpstr>'AWFC SUMMARY'!Print_Area</vt:lpstr>
      <vt:lpstr>BAYPINES!Print_Area</vt:lpstr>
      <vt:lpstr>DEMOPOLIS!Print_Area</vt:lpstr>
      <vt:lpstr>DOTHAN!Print_Area</vt:lpstr>
      <vt:lpstr>'MAR-PC'!Print_Area</vt:lpstr>
      <vt:lpstr>MOBILE!Print_Area</vt:lpstr>
      <vt:lpstr>'MTG-OP'!Print_Area</vt:lpstr>
      <vt:lpstr>'MTG-PRAT'!Print_Area</vt:lpstr>
      <vt:lpstr>PENSACOLA!Print_Area</vt:lpstr>
      <vt:lpstr>'AWARDS SUMMARY'!Print_Area_0</vt:lpstr>
      <vt:lpstr>'AWFC SUMMARY'!Print_Area_0</vt:lpstr>
      <vt:lpstr>BAYPINES!Print_Area_0</vt:lpstr>
      <vt:lpstr>DEMOPOLIS!Print_Area_0</vt:lpstr>
      <vt:lpstr>DOTHAN!Print_Area_0</vt:lpstr>
      <vt:lpstr>'MAR-PC'!Print_Area_0</vt:lpstr>
      <vt:lpstr>MOBILE!Print_Area_0</vt:lpstr>
      <vt:lpstr>'MTG-OP'!Print_Area_0</vt:lpstr>
      <vt:lpstr>'MTG-PRAT'!Print_Area_0</vt:lpstr>
      <vt:lpstr>PENSACOLA!Print_Area_0</vt:lpstr>
      <vt:lpstr>'AWARDS SUMMARY'!Print_Area_0_0</vt:lpstr>
      <vt:lpstr>'AWFC SUMMARY'!Print_Area_0_0</vt:lpstr>
      <vt:lpstr>BAYPINES!Print_Area_0_0</vt:lpstr>
      <vt:lpstr>DEMOPOLIS!Print_Area_0_0</vt:lpstr>
      <vt:lpstr>DOTHAN!Print_Area_0_0</vt:lpstr>
      <vt:lpstr>'MAR-PC'!Print_Area_0_0</vt:lpstr>
      <vt:lpstr>MOBILE!Print_Area_0_0</vt:lpstr>
      <vt:lpstr>'MTG-OP'!Print_Area_0_0</vt:lpstr>
      <vt:lpstr>'MTG-PRAT'!Print_Area_0_0</vt:lpstr>
      <vt:lpstr>PENSACOLA!Print_Area_0_0</vt:lpstr>
      <vt:lpstr>'AWARDS SUMMARY'!Print_Area_0_0_0</vt:lpstr>
      <vt:lpstr>'AWFC SUMMARY'!Print_Area_0_0_0</vt:lpstr>
      <vt:lpstr>BAYPINES!Print_Area_0_0_0</vt:lpstr>
      <vt:lpstr>DEMOPOLIS!Print_Area_0_0_0</vt:lpstr>
      <vt:lpstr>DOTHAN!Print_Area_0_0_0</vt:lpstr>
      <vt:lpstr>'MAR-PC'!Print_Area_0_0_0</vt:lpstr>
      <vt:lpstr>MOBILE!Print_Area_0_0_0</vt:lpstr>
      <vt:lpstr>'MTG-OP'!Print_Area_0_0_0</vt:lpstr>
      <vt:lpstr>'MTG-PRAT'!Print_Area_0_0_0</vt:lpstr>
      <vt:lpstr>PENSACOLA!Print_Area_0_0_0</vt:lpstr>
      <vt:lpstr>'AWARDS SUMMARY'!Print_Area_0_0_0_0</vt:lpstr>
      <vt:lpstr>'AWFC SUMMARY'!Print_Area_0_0_0_0</vt:lpstr>
      <vt:lpstr>BAYPINES!Print_Area_0_0_0_0</vt:lpstr>
      <vt:lpstr>DEMOPOLIS!Print_Area_0_0_0_0</vt:lpstr>
      <vt:lpstr>DOTHAN!Print_Area_0_0_0_0</vt:lpstr>
      <vt:lpstr>'MAR-PC'!Print_Area_0_0_0_0</vt:lpstr>
      <vt:lpstr>MOBILE!Print_Area_0_0_0_0</vt:lpstr>
      <vt:lpstr>'MTG-OP'!Print_Area_0_0_0_0</vt:lpstr>
      <vt:lpstr>'MTG-PRAT'!Print_Area_0_0_0_0</vt:lpstr>
      <vt:lpstr>PENSACOLA!Print_Area_0_0_0_0</vt:lpstr>
      <vt:lpstr>'AWARDS SUMMARY'!Print_Area_0_0_0_0_0</vt:lpstr>
      <vt:lpstr>'AWFC SUMMARY'!Print_Area_0_0_0_0_0</vt:lpstr>
      <vt:lpstr>BAYPINES!Print_Area_0_0_0_0_0</vt:lpstr>
      <vt:lpstr>DEMOPOLIS!Print_Area_0_0_0_0_0</vt:lpstr>
      <vt:lpstr>DOTHAN!Print_Area_0_0_0_0_0</vt:lpstr>
      <vt:lpstr>'MAR-PC'!Print_Area_0_0_0_0_0</vt:lpstr>
      <vt:lpstr>MOBILE!Print_Area_0_0_0_0_0</vt:lpstr>
      <vt:lpstr>'MTG-OP'!Print_Area_0_0_0_0_0</vt:lpstr>
      <vt:lpstr>'MTG-PRAT'!Print_Area_0_0_0_0_0</vt:lpstr>
      <vt:lpstr>PENSACOLA!Print_Area_0_0_0_0_0</vt:lpstr>
      <vt:lpstr>'AWARDS SUMMARY'!Print_Area_0_0_0_0_0_0</vt:lpstr>
      <vt:lpstr>'AWFC SUMMARY'!Print_Area_0_0_0_0_0_0</vt:lpstr>
      <vt:lpstr>BAYPINES!Print_Area_0_0_0_0_0_0</vt:lpstr>
      <vt:lpstr>DEMOPOLIS!Print_Area_0_0_0_0_0_0</vt:lpstr>
      <vt:lpstr>DOTHAN!Print_Area_0_0_0_0_0_0</vt:lpstr>
      <vt:lpstr>'MAR-PC'!Print_Area_0_0_0_0_0_0</vt:lpstr>
      <vt:lpstr>MOBILE!Print_Area_0_0_0_0_0_0</vt:lpstr>
      <vt:lpstr>'MTG-OP'!Print_Area_0_0_0_0_0_0</vt:lpstr>
      <vt:lpstr>'MTG-PRAT'!Print_Area_0_0_0_0_0_0</vt:lpstr>
      <vt:lpstr>PENSACOLA!Print_Area_0_0_0_0_0_0</vt:lpstr>
      <vt:lpstr>'AWARDS SUMMARY'!Print_Area_0_0_0_0_0_0_0</vt:lpstr>
      <vt:lpstr>'AWFC SUMMARY'!Print_Area_0_0_0_0_0_0_0</vt:lpstr>
      <vt:lpstr>BAYPINES!Print_Area_0_0_0_0_0_0_0</vt:lpstr>
      <vt:lpstr>DEMOPOLIS!Print_Area_0_0_0_0_0_0_0</vt:lpstr>
      <vt:lpstr>DOTHAN!Print_Area_0_0_0_0_0_0_0</vt:lpstr>
      <vt:lpstr>'MAR-PC'!Print_Area_0_0_0_0_0_0_0</vt:lpstr>
      <vt:lpstr>MOBILE!Print_Area_0_0_0_0_0_0_0</vt:lpstr>
      <vt:lpstr>'MTG-OP'!Print_Area_0_0_0_0_0_0_0</vt:lpstr>
      <vt:lpstr>'MTG-PRAT'!Print_Area_0_0_0_0_0_0_0</vt:lpstr>
      <vt:lpstr>PENSACOLA!Print_Area_0_0_0_0_0_0_0</vt:lpstr>
      <vt:lpstr>'AWARDS SUMMARY'!Print_Area_0_0_0_0_0_0_0_0</vt:lpstr>
      <vt:lpstr>'AWFC SUMMARY'!Print_Area_0_0_0_0_0_0_0_0</vt:lpstr>
      <vt:lpstr>BAYPINES!Print_Area_0_0_0_0_0_0_0_0</vt:lpstr>
      <vt:lpstr>DEMOPOLIS!Print_Area_0_0_0_0_0_0_0_0</vt:lpstr>
      <vt:lpstr>DOTHAN!Print_Area_0_0_0_0_0_0_0_0</vt:lpstr>
      <vt:lpstr>'MAR-PC'!Print_Area_0_0_0_0_0_0_0_0</vt:lpstr>
      <vt:lpstr>MOBILE!Print_Area_0_0_0_0_0_0_0_0</vt:lpstr>
      <vt:lpstr>'MTG-OP'!Print_Area_0_0_0_0_0_0_0_0</vt:lpstr>
      <vt:lpstr>'MTG-PRAT'!Print_Area_0_0_0_0_0_0_0_0</vt:lpstr>
      <vt:lpstr>PENSACOLA!Print_Area_0_0_0_0_0_0_0_0</vt:lpstr>
      <vt:lpstr>'AWARDS SUMMARY'!Print_Area_0_0_0_0_0_0_0_0_0</vt:lpstr>
      <vt:lpstr>'AWFC SUMMARY'!Print_Area_0_0_0_0_0_0_0_0_0</vt:lpstr>
      <vt:lpstr>BAYPINES!Print_Area_0_0_0_0_0_0_0_0_0</vt:lpstr>
      <vt:lpstr>DEMOPOLIS!Print_Area_0_0_0_0_0_0_0_0_0</vt:lpstr>
      <vt:lpstr>DOTHAN!Print_Area_0_0_0_0_0_0_0_0_0</vt:lpstr>
      <vt:lpstr>'MAR-PC'!Print_Area_0_0_0_0_0_0_0_0_0</vt:lpstr>
      <vt:lpstr>MOBILE!Print_Area_0_0_0_0_0_0_0_0_0</vt:lpstr>
      <vt:lpstr>'MTG-OP'!Print_Area_0_0_0_0_0_0_0_0_0</vt:lpstr>
      <vt:lpstr>'MTG-PRAT'!Print_Area_0_0_0_0_0_0_0_0_0</vt:lpstr>
      <vt:lpstr>PENSACOLA!Print_Area_0_0_0_0_0_0_0_0_0</vt:lpstr>
      <vt:lpstr>'AWARDS SUMMARY'!Print_Area_0_0_0_0_0_0_0_0_0_0</vt:lpstr>
      <vt:lpstr>'AWFC SUMMARY'!Print_Area_0_0_0_0_0_0_0_0_0_0</vt:lpstr>
      <vt:lpstr>BAYPINES!Print_Area_0_0_0_0_0_0_0_0_0_0</vt:lpstr>
      <vt:lpstr>DEMOPOLIS!Print_Area_0_0_0_0_0_0_0_0_0_0</vt:lpstr>
      <vt:lpstr>DOTHAN!Print_Area_0_0_0_0_0_0_0_0_0_0</vt:lpstr>
      <vt:lpstr>'MAR-PC'!Print_Area_0_0_0_0_0_0_0_0_0_0</vt:lpstr>
      <vt:lpstr>MOBILE!Print_Area_0_0_0_0_0_0_0_0_0_0</vt:lpstr>
      <vt:lpstr>'MTG-OP'!Print_Area_0_0_0_0_0_0_0_0_0_0</vt:lpstr>
      <vt:lpstr>'MTG-PRAT'!Print_Area_0_0_0_0_0_0_0_0_0_0</vt:lpstr>
      <vt:lpstr>PENSACOLA!Print_Area_0_0_0_0_0_0_0_0_0_0</vt:lpstr>
      <vt:lpstr>'AWARDS SUMMARY'!Print_Area_0_0_0_0_0_0_0_0_0_0_0</vt:lpstr>
      <vt:lpstr>'AWFC SUMMARY'!Print_Area_0_0_0_0_0_0_0_0_0_0_0</vt:lpstr>
      <vt:lpstr>BAYPINES!Print_Area_0_0_0_0_0_0_0_0_0_0_0</vt:lpstr>
      <vt:lpstr>DEMOPOLIS!Print_Area_0_0_0_0_0_0_0_0_0_0_0</vt:lpstr>
      <vt:lpstr>DOTHAN!Print_Area_0_0_0_0_0_0_0_0_0_0_0</vt:lpstr>
      <vt:lpstr>'MAR-PC'!Print_Area_0_0_0_0_0_0_0_0_0_0_0</vt:lpstr>
      <vt:lpstr>MOBILE!Print_Area_0_0_0_0_0_0_0_0_0_0_0</vt:lpstr>
      <vt:lpstr>'MTG-OP'!Print_Area_0_0_0_0_0_0_0_0_0_0_0</vt:lpstr>
      <vt:lpstr>'MTG-PRAT'!Print_Area_0_0_0_0_0_0_0_0_0_0_0</vt:lpstr>
      <vt:lpstr>PENSACOLA!Print_Area_0_0_0_0_0_0_0_0_0_0_0</vt:lpstr>
      <vt:lpstr>'AWARDS SUMMARY'!Print_Area_0_0_0_0_0_0_0_0_0_0_0_0</vt:lpstr>
      <vt:lpstr>'AWFC SUMMARY'!Print_Area_0_0_0_0_0_0_0_0_0_0_0_0</vt:lpstr>
      <vt:lpstr>BAYPINES!Print_Area_0_0_0_0_0_0_0_0_0_0_0_0</vt:lpstr>
      <vt:lpstr>DEMOPOLIS!Print_Area_0_0_0_0_0_0_0_0_0_0_0_0</vt:lpstr>
      <vt:lpstr>DOTHAN!Print_Area_0_0_0_0_0_0_0_0_0_0_0_0</vt:lpstr>
      <vt:lpstr>'MAR-PC'!Print_Area_0_0_0_0_0_0_0_0_0_0_0_0</vt:lpstr>
      <vt:lpstr>MOBILE!Print_Area_0_0_0_0_0_0_0_0_0_0_0_0</vt:lpstr>
      <vt:lpstr>'MTG-OP'!Print_Area_0_0_0_0_0_0_0_0_0_0_0_0</vt:lpstr>
      <vt:lpstr>'MTG-PRAT'!Print_Area_0_0_0_0_0_0_0_0_0_0_0_0</vt:lpstr>
      <vt:lpstr>PENSACOLA!Print_Area_0_0_0_0_0_0_0_0_0_0_0_0</vt:lpstr>
      <vt:lpstr>'AWARDS SUMMARY'!Print_Area_0_0_0_0_0_0_0_0_0_0_0_0_0</vt:lpstr>
      <vt:lpstr>'AWFC SUMMARY'!Print_Area_0_0_0_0_0_0_0_0_0_0_0_0_0</vt:lpstr>
      <vt:lpstr>BAYPINES!Print_Area_0_0_0_0_0_0_0_0_0_0_0_0_0</vt:lpstr>
      <vt:lpstr>DEMOPOLIS!Print_Area_0_0_0_0_0_0_0_0_0_0_0_0_0</vt:lpstr>
      <vt:lpstr>DOTHAN!Print_Area_0_0_0_0_0_0_0_0_0_0_0_0_0</vt:lpstr>
      <vt:lpstr>'MAR-PC'!Print_Area_0_0_0_0_0_0_0_0_0_0_0_0_0</vt:lpstr>
      <vt:lpstr>MOBILE!Print_Area_0_0_0_0_0_0_0_0_0_0_0_0_0</vt:lpstr>
      <vt:lpstr>'MTG-OP'!Print_Area_0_0_0_0_0_0_0_0_0_0_0_0_0</vt:lpstr>
      <vt:lpstr>'MTG-PRAT'!Print_Area_0_0_0_0_0_0_0_0_0_0_0_0_0</vt:lpstr>
      <vt:lpstr>PENSACOLA!Print_Area_0_0_0_0_0_0_0_0_0_0_0_0_0</vt:lpstr>
      <vt:lpstr>'26-10 Registration List'!Print_Titles</vt:lpstr>
      <vt:lpstr>'26-13 DECEASED MEMBERS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Creswell</dc:creator>
  <cp:lastModifiedBy>JeanRCreswell</cp:lastModifiedBy>
  <cp:lastPrinted>2020-10-12T15:41:08Z</cp:lastPrinted>
  <dcterms:created xsi:type="dcterms:W3CDTF">2016-10-10T19:53:26Z</dcterms:created>
  <dcterms:modified xsi:type="dcterms:W3CDTF">2020-10-12T16:03:31Z</dcterms:modified>
</cp:coreProperties>
</file>